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Sv-file-lg\00藤里町\16生活環境課\1699共通\50 下水\【下水道事業】企業会計\35_決算統計、 経営分析\R6（R5決算）\20250122_公営企業に係る「経営比較分析表」の分析等について（依頼）\"/>
    </mc:Choice>
  </mc:AlternateContent>
  <xr:revisionPtr revIDLastSave="0" documentId="13_ncr:1_{3A89468A-6B97-4124-BCC3-A77104661CA6}" xr6:coauthVersionLast="45" xr6:coauthVersionMax="45" xr10:uidLastSave="{00000000-0000-0000-0000-000000000000}"/>
  <workbookProtection workbookAlgorithmName="SHA-512" workbookHashValue="cmULvGi92ahtJrUIcES7y5s1YCEjKtUYSFaha+7ttFxMOkbkM0EQdwKuj0V5W19CTH6mgsogYbgPFPJ6fK482g==" workbookSaltValue="QARkiff8V8kNtCHFbhjPW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H86" i="4"/>
  <c r="E86" i="4"/>
  <c r="I10" i="4"/>
  <c r="P8" i="4"/>
  <c r="I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<sst xmlns="http://schemas.openxmlformats.org/spreadsheetml/2006/main" count="236" uniqueCount="121">
  <si>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</si>
  <si>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</si>
  <si>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</si>
  <si>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</si>
  <si>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</si>
  <si>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</si>
  <si>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</si>
  <si>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</si>
  <si>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</si>
  <si>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</si>
  <si>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</si>
  <si>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</si>
  <si>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</si>
  <si>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</si>
  <si>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</si>
  <si>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</si>
  <si>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</si>
  <si>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</si>
  <si>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</si>
  <si>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</si>
  <si>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</si>
  <si>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</si>
  <si>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</si>
  <si>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</si>
  <si>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</si>
  <si>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</si>
  <si>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</si>
  <si>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</si>
  <si>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</si>
  <si>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</si>
  <si>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</si>
  <si>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</si>
  <si>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</si>
  <si>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</si>
  <si>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</si>
  <si>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</si>
  <si>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</si>
  <si>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</si>
  <si>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</si>
  <si>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</si>
  <si>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</si>
  <si>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</si>
  <si>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</si>
  <si>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</si>
  <si>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</si>
  <si>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</si>
  <si>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</si>
  <si>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</si>
  <si>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</si>
  <si>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</si>
  <si>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</si>
  <si>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</si>
  <si>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</si>
  <si>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</si>
  <si>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</si>
  <si>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</si>
  <si>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</si>
  <si>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</si>
  <si>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</si>
  <si>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</si>
  <si>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</si>
  <si>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</si>
  <si>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</si>
  <si>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</si>
  <si>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</si>
  <si>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</si>
  <si>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</si>
  <si>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</si>
  <si>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</si>
  <si>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</si>
  <si>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</si>
  <si>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</si>
  <si>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</si>
  <si>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</si>
  <si>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</si>
  <si>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</si>
  <si>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</si>
  <si>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</si>
  <si>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</si>
  <si>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</si>
  <si>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</si>
  <si>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</si>
  <si>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</si>
  <si>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</si>
  <si>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</si>
  <si>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</si>
  <si>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</si>
  <si>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</si>
  <si>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</si>
  <si>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</si>
  <si>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</si>
  <si>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</si>
  <si>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</si>
  <si>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</si>
  <si>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</si>
  <si>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</si>
  <si>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</si>
  <si>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</si>
  <si>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</si>
  <si>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藤里町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</si>
  <si>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</si>
  <si>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</si>
  <si>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</si>
  <si>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</si>
  <si>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</si>
  <si>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</si>
  <si>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</si>
  <si>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</si>
  <si>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</si>
  <si>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</si>
  <si>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</si>
  <si>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</si>
  <si>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</si>
  <si>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</si>
  <si>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</si>
  <si>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</si>
  <si>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</si>
  <si>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</si>
  <si>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①収益的収支比率は、54.77％と赤字経営であり、年々進行する人口減少に伴い、料金収入の減少が予想されることから、使用料の見直しについて検討する必要がある。
④企業債残高対事業規模比率は、面的整備事業が完了していることから、建設改良費に対する企業債割合としては減少傾向にある。ただし、数年後に想定している処理施設における設備の大規模更新等を実施した場合、大幅な増加が見込まれるため、施設の統廃合の実施や使用料の見直しについて検討する必要がある。
⑤経費回収率は、21.08％と使用料で回収すべき経費を賄えておらず、適正な使用料収入の確保及び費用削減が求められる。
⑥汚水処理原価は、人口減少に伴い有収水量が減少していることもあり、類似団体平均値を大きく上回っている。今後も加入者の増加は見込めず、維持管理費の削減や施設の効率的活用の観点からも統廃合を予定している。
⑦施設利用率は、人口減少に伴い減少傾向にあり類似団体平均値を下回っている。ピーク時の計画人口との乖離が生じており、施設の処理能力が過大になりつつあるため、特定環境保全公共下水道との統合を予定している。
⑧水洗化率は、類似団体平均値を上回っているが、安定した経営を行うため、未加入世帯に対し加入及び接続の促進に努める。</t>
    <rPh sb="95" eb="96">
      <t>テキ</t>
    </rPh>
    <rPh sb="160" eb="162">
      <t>セツビ</t>
    </rPh>
    <rPh sb="323" eb="324">
      <t>オオ</t>
    </rPh>
    <rPh sb="348" eb="353">
      <t>イジカンリヒ</t>
    </rPh>
    <rPh sb="354" eb="356">
      <t>サクゲン</t>
    </rPh>
    <rPh sb="360" eb="365">
      <t>コウリツテキカツヨウ</t>
    </rPh>
    <rPh sb="366" eb="368">
      <t>カンテン</t>
    </rPh>
    <rPh sb="375" eb="377">
      <t>ヨテイ</t>
    </rPh>
    <rPh sb="440" eb="442">
      <t>シセツ</t>
    </rPh>
    <rPh sb="443" eb="447">
      <t>ショリノウリョク</t>
    </rPh>
    <rPh sb="448" eb="450">
      <t>カダイ</t>
    </rPh>
    <rPh sb="476" eb="478">
      <t>ヨテイ</t>
    </rPh>
    <rPh sb="497" eb="498">
      <t>チ</t>
    </rPh>
    <phoneticPr fontId="4"/>
  </si>
  <si>
    <t>農業集落排水事業は、平成10年に事業着手し平成14年に供用開始しており、管渠施設については比較的新しいものとなっているが、今後処理施設の中核となる動力制御盤や引込開閉器盤、し渣脱水機等の更新が必要となっている。
処理施設に要する更新費用の削減を図るため、これら大規模更新を実施する前に特定環境保全公共下水道へ接続する予定である。</t>
    <rPh sb="61" eb="63">
      <t>コンゴ</t>
    </rPh>
    <rPh sb="158" eb="160">
      <t>ヨテイ</t>
    </rPh>
    <phoneticPr fontId="4"/>
  </si>
  <si>
    <t>本来100％を超えるべき収益的収支比率や経費回収率は100％を大きく下回っており、赤字分を一般会計からの繰入金で補う構図が続いている。農業集落排水事業においては、施設の処理能力が過大になりつつある中、今後大規模更新を控えており、維持管理費の低減と更新費用の削減を図るため、令和8年度までに特定環境保全公共下水道への接続を目指す。</t>
    <rPh sb="0" eb="2">
      <t>ホンライ</t>
    </rPh>
    <rPh sb="7" eb="8">
      <t>コ</t>
    </rPh>
    <rPh sb="31" eb="32">
      <t>オオ</t>
    </rPh>
    <rPh sb="34" eb="36">
      <t>シタマワ</t>
    </rPh>
    <rPh sb="41" eb="44">
      <t>アカジブン</t>
    </rPh>
    <rPh sb="45" eb="49">
      <t>イッパンカイケイ</t>
    </rPh>
    <rPh sb="52" eb="54">
      <t>クリイレ</t>
    </rPh>
    <rPh sb="54" eb="55">
      <t>キン</t>
    </rPh>
    <rPh sb="56" eb="57">
      <t>オギナ</t>
    </rPh>
    <rPh sb="58" eb="60">
      <t>コウズ</t>
    </rPh>
    <rPh sb="61" eb="62">
      <t>ツヅ</t>
    </rPh>
    <rPh sb="98" eb="99">
      <t>ナカ</t>
    </rPh>
    <rPh sb="100" eb="102">
      <t>コンゴ</t>
    </rPh>
    <rPh sb="102" eb="105">
      <t>ダイキボ</t>
    </rPh>
    <rPh sb="105" eb="107">
      <t>コウシン</t>
    </rPh>
    <rPh sb="108" eb="109">
      <t>ヒカ</t>
    </rPh>
    <rPh sb="114" eb="119">
      <t>イジカンリヒ</t>
    </rPh>
    <rPh sb="120" eb="122">
      <t>テイゲン</t>
    </rPh>
    <rPh sb="123" eb="127">
      <t>コウシンヒヨウ</t>
    </rPh>
    <rPh sb="128" eb="130">
      <t>サクゲン</t>
    </rPh>
    <rPh sb="131" eb="132">
      <t>ハカ</t>
    </rPh>
    <rPh sb="136" eb="138">
      <t>レイワ</t>
    </rPh>
    <rPh sb="139" eb="141">
      <t>ネンド</t>
    </rPh>
    <rPh sb="160" eb="162">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</si>
</sst>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F1-433E-93BF-2067CC0C739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A7F1-433E-93BF-2067CC0C739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36.97</c:v>
                </c:pt>
                <c:pt idx="1">
                  <c:v>34.549999999999997</c:v>
                </c:pt>
                <c:pt idx="2">
                  <c:v>31.52</c:v>
                </c:pt>
                <c:pt idx="3">
                  <c:v>30.3</c:v>
                </c:pt>
                <c:pt idx="4">
                  <c:v>29.09</c:v>
                </c:pt>
              </c:numCache>
            </c:numRef>
          </c:val>
          <c:extLst>
            <c:ext xmlns:c16="http://schemas.microsoft.com/office/drawing/2014/chart" uri="{C3380CC4-5D6E-409C-BE32-E72D297353CC}">
              <c16:uniqueId val="{00000000-962B-4ECD-9C12-4D26B45012F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962B-4ECD-9C12-4D26B45012F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89.42</c:v>
                </c:pt>
                <c:pt idx="1">
                  <c:v>90</c:v>
                </c:pt>
                <c:pt idx="2">
                  <c:v>91.41</c:v>
                </c:pt>
                <c:pt idx="3">
                  <c:v>90.73</c:v>
                </c:pt>
                <c:pt idx="4">
                  <c:v>90.34</c:v>
                </c:pt>
              </c:numCache>
            </c:numRef>
          </c:val>
          <c:extLst>
            <c:ext xmlns:c16="http://schemas.microsoft.com/office/drawing/2014/chart" uri="{C3380CC4-5D6E-409C-BE32-E72D297353CC}">
              <c16:uniqueId val="{00000000-3283-4FD9-95A4-188E8D17F72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3283-4FD9-95A4-188E8D17F72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55.43</c:v>
                </c:pt>
                <c:pt idx="1">
                  <c:v>44.2</c:v>
                </c:pt>
                <c:pt idx="2">
                  <c:v>46.23</c:v>
                </c:pt>
                <c:pt idx="3">
                  <c:v>57.6</c:v>
                </c:pt>
                <c:pt idx="4">
                  <c:v>54.77</c:v>
                </c:pt>
              </c:numCache>
            </c:numRef>
          </c:val>
          <c:extLst>
            <c:ext xmlns:c16="http://schemas.microsoft.com/office/drawing/2014/chart" uri="{C3380CC4-5D6E-409C-BE32-E72D297353CC}">
              <c16:uniqueId val="{00000000-4DD2-4EAA-83FB-C09078B4821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D2-4EAA-83FB-C09078B4821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CF-42FC-A35C-876B27B028F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CF-42FC-A35C-876B27B028F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0C-45F5-9034-6B3C9D2958E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0C-45F5-9034-6B3C9D2958E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44-471D-AA43-03E61C66E5E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44-471D-AA43-03E61C66E5E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BA-402E-9446-ED4C6C06659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BA-402E-9446-ED4C6C06659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4184.24</c:v>
                </c:pt>
                <c:pt idx="1">
                  <c:v>4196.76</c:v>
                </c:pt>
                <c:pt idx="2">
                  <c:v>3890.67</c:v>
                </c:pt>
                <c:pt idx="3">
                  <c:v>3916.17</c:v>
                </c:pt>
                <c:pt idx="4">
                  <c:v>3381.33</c:v>
                </c:pt>
              </c:numCache>
            </c:numRef>
          </c:val>
          <c:extLst>
            <c:ext xmlns:c16="http://schemas.microsoft.com/office/drawing/2014/chart" uri="{C3380CC4-5D6E-409C-BE32-E72D297353CC}">
              <c16:uniqueId val="{00000000-2F90-48F2-BCCE-B26B2F6D165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2F90-48F2-BCCE-B26B2F6D165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14.32</c:v>
                </c:pt>
                <c:pt idx="1">
                  <c:v>19.71</c:v>
                </c:pt>
                <c:pt idx="2">
                  <c:v>19.79</c:v>
                </c:pt>
                <c:pt idx="3">
                  <c:v>18.489999999999998</c:v>
                </c:pt>
                <c:pt idx="4">
                  <c:v>21.08</c:v>
                </c:pt>
              </c:numCache>
            </c:numRef>
          </c:val>
          <c:extLst>
            <c:ext xmlns:c16="http://schemas.microsoft.com/office/drawing/2014/chart" uri="{C3380CC4-5D6E-409C-BE32-E72D297353CC}">
              <c16:uniqueId val="{00000000-3ED9-4CA9-82F1-6D99DC23D41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3ED9-4CA9-82F1-6D99DC23D41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980.58</c:v>
                </c:pt>
                <c:pt idx="1">
                  <c:v>735.2</c:v>
                </c:pt>
                <c:pt idx="2">
                  <c:v>757.24</c:v>
                </c:pt>
                <c:pt idx="3">
                  <c:v>823.73</c:v>
                </c:pt>
                <c:pt idx="4">
                  <c:v>681.29</c:v>
                </c:pt>
              </c:numCache>
            </c:numRef>
          </c:val>
          <c:extLst>
            <c:ext xmlns:c16="http://schemas.microsoft.com/office/drawing/2014/chart" uri="{C3380CC4-5D6E-409C-BE32-E72D297353CC}">
              <c16:uniqueId val="{00000000-0676-40E9-992D-7A8078D944B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0676-40E9-992D-7A8078D944B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15">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15">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4" t="str">
        <f>データ!H6</f>
        <v>秋田県　藤里町</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15">
      <c r="A8" s="2"/>
      <c r="B8" s="59" t="str">
        <f>データ!I6</f>
        <v>法非適用</v>
      </c>
      <c r="C8" s="59"/>
      <c r="D8" s="59"/>
      <c r="E8" s="59"/>
      <c r="F8" s="59"/>
      <c r="G8" s="59"/>
      <c r="H8" s="59"/>
      <c r="I8" s="59" t="str">
        <f>データ!J6</f>
        <v>下水道事業</v>
      </c>
      <c r="J8" s="59"/>
      <c r="K8" s="59"/>
      <c r="L8" s="59"/>
      <c r="M8" s="59"/>
      <c r="N8" s="59"/>
      <c r="O8" s="59"/>
      <c r="P8" s="59" t="str">
        <f>データ!K6</f>
        <v>農業集落排水</v>
      </c>
      <c r="Q8" s="59"/>
      <c r="R8" s="59"/>
      <c r="S8" s="59"/>
      <c r="T8" s="59"/>
      <c r="U8" s="59"/>
      <c r="V8" s="59"/>
      <c r="W8" s="59" t="str">
        <f>データ!L6</f>
        <v>F2</v>
      </c>
      <c r="X8" s="59"/>
      <c r="Y8" s="59"/>
      <c r="Z8" s="59"/>
      <c r="AA8" s="59"/>
      <c r="AB8" s="59"/>
      <c r="AC8" s="59"/>
      <c r="AD8" s="60" t="str">
        <f>データ!$M$6</f>
        <v>非設置</v>
      </c>
      <c r="AE8" s="60"/>
      <c r="AF8" s="60"/>
      <c r="AG8" s="60"/>
      <c r="AH8" s="60"/>
      <c r="AI8" s="60"/>
      <c r="AJ8" s="60"/>
      <c r="AK8" s="3"/>
      <c r="AL8" s="48">
        <f>データ!S6</f>
        <v>2819</v>
      </c>
      <c r="AM8" s="48"/>
      <c r="AN8" s="48"/>
      <c r="AO8" s="48"/>
      <c r="AP8" s="48"/>
      <c r="AQ8" s="48"/>
      <c r="AR8" s="48"/>
      <c r="AS8" s="48"/>
      <c r="AT8" s="47">
        <f>データ!T6</f>
        <v>282.13</v>
      </c>
      <c r="AU8" s="47"/>
      <c r="AV8" s="47"/>
      <c r="AW8" s="47"/>
      <c r="AX8" s="47"/>
      <c r="AY8" s="47"/>
      <c r="AZ8" s="47"/>
      <c r="BA8" s="47"/>
      <c r="BB8" s="47">
        <f>データ!U6</f>
        <v>9.99</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5.18</v>
      </c>
      <c r="Q10" s="47"/>
      <c r="R10" s="47"/>
      <c r="S10" s="47"/>
      <c r="T10" s="47"/>
      <c r="U10" s="47"/>
      <c r="V10" s="47"/>
      <c r="W10" s="47">
        <f>データ!Q6</f>
        <v>100.69</v>
      </c>
      <c r="X10" s="47"/>
      <c r="Y10" s="47"/>
      <c r="Z10" s="47"/>
      <c r="AA10" s="47"/>
      <c r="AB10" s="47"/>
      <c r="AC10" s="47"/>
      <c r="AD10" s="48">
        <f>データ!R6</f>
        <v>2640</v>
      </c>
      <c r="AE10" s="48"/>
      <c r="AF10" s="48"/>
      <c r="AG10" s="48"/>
      <c r="AH10" s="48"/>
      <c r="AI10" s="48"/>
      <c r="AJ10" s="48"/>
      <c r="AK10" s="2"/>
      <c r="AL10" s="48">
        <f>データ!V6</f>
        <v>145</v>
      </c>
      <c r="AM10" s="48"/>
      <c r="AN10" s="48"/>
      <c r="AO10" s="48"/>
      <c r="AP10" s="48"/>
      <c r="AQ10" s="48"/>
      <c r="AR10" s="48"/>
      <c r="AS10" s="48"/>
      <c r="AT10" s="47">
        <f>データ!W6</f>
        <v>0.32</v>
      </c>
      <c r="AU10" s="47"/>
      <c r="AV10" s="47"/>
      <c r="AW10" s="47"/>
      <c r="AX10" s="47"/>
      <c r="AY10" s="47"/>
      <c r="AZ10" s="47"/>
      <c r="BA10" s="47"/>
      <c r="BB10" s="47">
        <f>データ!X6</f>
        <v>453.13</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15">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118</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119</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120</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45</v>
      </c>
      <c r="N86" s="12" t="s">
        <v>44</v>
      </c>
      <c r="O86" s="12" t="str">
        <f>データ!EO6</f>
        <v>【0.02】</v>
      </c>
    </row>
  </sheetData>
  <sheetProtection algorithmName="SHA-512" hashValue="QwPos7JFIaoDyzlGLzxCxgKb6mqzNznWGmKin5shyprXg5QmI/zrM4NStC0e576WwMOiaRqdN43dryds6w5aFw==" saltValue="T3sm9R04DT3IKjzjDAF9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66" t="s">
        <v>55</v>
      </c>
      <c r="I3" s="67"/>
      <c r="J3" s="67"/>
      <c r="K3" s="67"/>
      <c r="L3" s="67"/>
      <c r="M3" s="67"/>
      <c r="N3" s="67"/>
      <c r="O3" s="67"/>
      <c r="P3" s="67"/>
      <c r="Q3" s="67"/>
      <c r="R3" s="67"/>
      <c r="S3" s="67"/>
      <c r="T3" s="67"/>
      <c r="U3" s="67"/>
      <c r="V3" s="67"/>
      <c r="W3" s="67"/>
      <c r="X3" s="68"/>
      <c r="Y3" s="72" t="s">
        <v>56</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57</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5" x14ac:dyDescent="0.15">
      <c r="A4" s="14" t="s">
        <v>58</v>
      </c>
      <c r="B4" s="16"/>
      <c r="C4" s="16"/>
      <c r="D4" s="16"/>
      <c r="E4" s="16"/>
      <c r="F4" s="16"/>
      <c r="G4" s="16"/>
      <c r="H4" s="69"/>
      <c r="I4" s="70"/>
      <c r="J4" s="70"/>
      <c r="K4" s="70"/>
      <c r="L4" s="70"/>
      <c r="M4" s="70"/>
      <c r="N4" s="70"/>
      <c r="O4" s="70"/>
      <c r="P4" s="70"/>
      <c r="Q4" s="70"/>
      <c r="R4" s="70"/>
      <c r="S4" s="70"/>
      <c r="T4" s="70"/>
      <c r="U4" s="70"/>
      <c r="V4" s="70"/>
      <c r="W4" s="70"/>
      <c r="X4" s="71"/>
      <c r="Y4" s="65" t="s">
        <v>59</v>
      </c>
      <c r="Z4" s="65"/>
      <c r="AA4" s="65"/>
      <c r="AB4" s="65"/>
      <c r="AC4" s="65"/>
      <c r="AD4" s="65"/>
      <c r="AE4" s="65"/>
      <c r="AF4" s="65"/>
      <c r="AG4" s="65"/>
      <c r="AH4" s="65"/>
      <c r="AI4" s="65"/>
      <c r="AJ4" s="65" t="s">
        <v>60</v>
      </c>
      <c r="AK4" s="65"/>
      <c r="AL4" s="65"/>
      <c r="AM4" s="65"/>
      <c r="AN4" s="65"/>
      <c r="AO4" s="65"/>
      <c r="AP4" s="65"/>
      <c r="AQ4" s="65"/>
      <c r="AR4" s="65"/>
      <c r="AS4" s="65"/>
      <c r="AT4" s="65"/>
      <c r="AU4" s="65" t="s">
        <v>61</v>
      </c>
      <c r="AV4" s="65"/>
      <c r="AW4" s="65"/>
      <c r="AX4" s="65"/>
      <c r="AY4" s="65"/>
      <c r="AZ4" s="65"/>
      <c r="BA4" s="65"/>
      <c r="BB4" s="65"/>
      <c r="BC4" s="65"/>
      <c r="BD4" s="65"/>
      <c r="BE4" s="65"/>
      <c r="BF4" s="65" t="s">
        <v>62</v>
      </c>
      <c r="BG4" s="65"/>
      <c r="BH4" s="65"/>
      <c r="BI4" s="65"/>
      <c r="BJ4" s="65"/>
      <c r="BK4" s="65"/>
      <c r="BL4" s="65"/>
      <c r="BM4" s="65"/>
      <c r="BN4" s="65"/>
      <c r="BO4" s="65"/>
      <c r="BP4" s="65"/>
      <c r="BQ4" s="65" t="s">
        <v>63</v>
      </c>
      <c r="BR4" s="65"/>
      <c r="BS4" s="65"/>
      <c r="BT4" s="65"/>
      <c r="BU4" s="65"/>
      <c r="BV4" s="65"/>
      <c r="BW4" s="65"/>
      <c r="BX4" s="65"/>
      <c r="BY4" s="65"/>
      <c r="BZ4" s="65"/>
      <c r="CA4" s="65"/>
      <c r="CB4" s="65" t="s">
        <v>64</v>
      </c>
      <c r="CC4" s="65"/>
      <c r="CD4" s="65"/>
      <c r="CE4" s="65"/>
      <c r="CF4" s="65"/>
      <c r="CG4" s="65"/>
      <c r="CH4" s="65"/>
      <c r="CI4" s="65"/>
      <c r="CJ4" s="65"/>
      <c r="CK4" s="65"/>
      <c r="CL4" s="65"/>
      <c r="CM4" s="65" t="s">
        <v>65</v>
      </c>
      <c r="CN4" s="65"/>
      <c r="CO4" s="65"/>
      <c r="CP4" s="65"/>
      <c r="CQ4" s="65"/>
      <c r="CR4" s="65"/>
      <c r="CS4" s="65"/>
      <c r="CT4" s="65"/>
      <c r="CU4" s="65"/>
      <c r="CV4" s="65"/>
      <c r="CW4" s="65"/>
      <c r="CX4" s="65" t="s">
        <v>66</v>
      </c>
      <c r="CY4" s="65"/>
      <c r="CZ4" s="65"/>
      <c r="DA4" s="65"/>
      <c r="DB4" s="65"/>
      <c r="DC4" s="65"/>
      <c r="DD4" s="65"/>
      <c r="DE4" s="65"/>
      <c r="DF4" s="65"/>
      <c r="DG4" s="65"/>
      <c r="DH4" s="65"/>
      <c r="DI4" s="65" t="s">
        <v>67</v>
      </c>
      <c r="DJ4" s="65"/>
      <c r="DK4" s="65"/>
      <c r="DL4" s="65"/>
      <c r="DM4" s="65"/>
      <c r="DN4" s="65"/>
      <c r="DO4" s="65"/>
      <c r="DP4" s="65"/>
      <c r="DQ4" s="65"/>
      <c r="DR4" s="65"/>
      <c r="DS4" s="65"/>
      <c r="DT4" s="65" t="s">
        <v>68</v>
      </c>
      <c r="DU4" s="65"/>
      <c r="DV4" s="65"/>
      <c r="DW4" s="65"/>
      <c r="DX4" s="65"/>
      <c r="DY4" s="65"/>
      <c r="DZ4" s="65"/>
      <c r="EA4" s="65"/>
      <c r="EB4" s="65"/>
      <c r="EC4" s="65"/>
      <c r="ED4" s="65"/>
      <c r="EE4" s="65" t="s">
        <v>69</v>
      </c>
      <c r="EF4" s="65"/>
      <c r="EG4" s="65"/>
      <c r="EH4" s="65"/>
      <c r="EI4" s="65"/>
      <c r="EJ4" s="65"/>
      <c r="EK4" s="65"/>
      <c r="EL4" s="65"/>
      <c r="EM4" s="65"/>
      <c r="EN4" s="65"/>
      <c r="EO4" s="65"/>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53465</v>
      </c>
      <c r="D6" s="19">
        <f t="shared" si="3"/>
        <v>47</v>
      </c>
      <c r="E6" s="19">
        <f t="shared" si="3"/>
        <v>17</v>
      </c>
      <c r="F6" s="19">
        <f t="shared" si="3"/>
        <v>5</v>
      </c>
      <c r="G6" s="19">
        <f t="shared" si="3"/>
        <v>0</v>
      </c>
      <c r="H6" s="19" t="str">
        <f t="shared" si="3"/>
        <v>秋田県　藤里町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5.18</v>
      </c>
      <c r="Q6" s="20">
        <f t="shared" si="3"/>
        <v>100.69</v>
      </c>
      <c r="R6" s="20">
        <f t="shared" si="3"/>
        <v>2640</v>
      </c>
      <c r="S6" s="20">
        <f t="shared" si="3"/>
        <v>2819</v>
      </c>
      <c r="T6" s="20">
        <f t="shared" si="3"/>
        <v>282.13</v>
      </c>
      <c r="U6" s="20">
        <f t="shared" si="3"/>
        <v>9.99</v>
      </c>
      <c r="V6" s="20">
        <f t="shared" si="3"/>
        <v>145</v>
      </c>
      <c r="W6" s="20">
        <f t="shared" si="3"/>
        <v>0.32</v>
      </c>
      <c r="X6" s="20">
        <f t="shared" si="3"/>
        <v>453.13</v>
      </c>
      <c r="Y6" s="21">
        <f>IF(Y7="",NA(),Y7)</f>
        <v>55.43</v>
      </c>
      <c r="Z6" s="21">
        <f t="shared" ref="Z6:AH6" si="4">IF(Z7="",NA(),Z7)</f>
        <v>44.2</v>
      </c>
      <c r="AA6" s="21">
        <f t="shared" si="4"/>
        <v>46.23</v>
      </c>
      <c r="AB6" s="21">
        <f t="shared" si="4"/>
        <v>57.6</v>
      </c>
      <c r="AC6" s="21">
        <f t="shared" si="4"/>
        <v>54.77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4184.24</v>
      </c>
      <c r="BG6" s="21">
        <f t="shared" ref="BG6:BO6" si="7">IF(BG7="",NA(),BG7)</f>
        <v>4196.76</v>
      </c>
      <c r="BH6" s="21">
        <f t="shared" si="7"/>
        <v>3890.67</v>
      </c>
      <c r="BI6" s="21">
        <f t="shared" si="7"/>
        <v>3916.17</v>
      </c>
      <c r="BJ6" s="21">
        <f t="shared" si="7"/>
        <v>3381.33</v>
      </c>
      <c r="BK6" s="21">
        <f t="shared" si="7"/>
        <v>826.83</v>
      </c>
      <c r="BL6" s="21">
        <f t="shared" si="7"/>
        <v>867.83</v>
      </c>
      <c r="BM6" s="21">
        <f t="shared" si="7"/>
        <v>791.76</v>
      </c>
      <c r="BN6" s="21">
        <f t="shared" si="7"/>
        <v>900.82</v>
      </c>
      <c r="BO6" s="21">
        <f t="shared" si="7"/>
        <v>839.21</v>
      </c>
      <c r="BP6" s="20" t="str">
        <f>IF(BP7="","",IF(BP7="-","【-】","【"&amp;SUBSTITUTE(TEXT(BP7,"#,##0.00"),"-","△")&amp;"】"))</f>
        <v>【785.10】</v>
      </c>
      <c r="BQ6" s="21">
        <f>IF(BQ7="",NA(),BQ7)</f>
        <v>14.32</v>
      </c>
      <c r="BR6" s="21">
        <f t="shared" ref="BR6:BZ6" si="8">IF(BR7="",NA(),BR7)</f>
        <v>19.71</v>
      </c>
      <c r="BS6" s="21">
        <f t="shared" si="8"/>
        <v>19.79</v>
      </c>
      <c r="BT6" s="21">
        <f t="shared" si="8"/>
        <v>18.489999999999998</v>
      </c>
      <c r="BU6" s="21">
        <f t="shared" si="8"/>
        <v>21.08</v>
      </c>
      <c r="BV6" s="21">
        <f t="shared" si="8"/>
        <v>57.31</v>
      </c>
      <c r="BW6" s="21">
        <f t="shared" si="8"/>
        <v>57.08</v>
      </c>
      <c r="BX6" s="21">
        <f t="shared" si="8"/>
        <v>56.26</v>
      </c>
      <c r="BY6" s="21">
        <f t="shared" si="8"/>
        <v>52.94</v>
      </c>
      <c r="BZ6" s="21">
        <f t="shared" si="8"/>
        <v>52.05</v>
      </c>
      <c r="CA6" s="20" t="str">
        <f>IF(CA7="","",IF(CA7="-","【-】","【"&amp;SUBSTITUTE(TEXT(CA7,"#,##0.00"),"-","△")&amp;"】"))</f>
        <v>【56.93】</v>
      </c>
      <c r="CB6" s="21">
        <f>IF(CB7="",NA(),CB7)</f>
        <v>980.58</v>
      </c>
      <c r="CC6" s="21">
        <f t="shared" ref="CC6:CK6" si="9">IF(CC7="",NA(),CC7)</f>
        <v>735.2</v>
      </c>
      <c r="CD6" s="21">
        <f t="shared" si="9"/>
        <v>757.24</v>
      </c>
      <c r="CE6" s="21">
        <f t="shared" si="9"/>
        <v>823.73</v>
      </c>
      <c r="CF6" s="21">
        <f t="shared" si="9"/>
        <v>681.29</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36.97</v>
      </c>
      <c r="CN6" s="21">
        <f t="shared" ref="CN6:CV6" si="10">IF(CN7="",NA(),CN7)</f>
        <v>34.549999999999997</v>
      </c>
      <c r="CO6" s="21">
        <f t="shared" si="10"/>
        <v>31.52</v>
      </c>
      <c r="CP6" s="21">
        <f t="shared" si="10"/>
        <v>30.3</v>
      </c>
      <c r="CQ6" s="21">
        <f t="shared" si="10"/>
        <v>29.09</v>
      </c>
      <c r="CR6" s="21">
        <f t="shared" si="10"/>
        <v>50.14</v>
      </c>
      <c r="CS6" s="21">
        <f t="shared" si="10"/>
        <v>54.83</v>
      </c>
      <c r="CT6" s="21">
        <f t="shared" si="10"/>
        <v>66.53</v>
      </c>
      <c r="CU6" s="21">
        <f t="shared" si="10"/>
        <v>52.35</v>
      </c>
      <c r="CV6" s="21">
        <f t="shared" si="10"/>
        <v>46.25</v>
      </c>
      <c r="CW6" s="20" t="str">
        <f>IF(CW7="","",IF(CW7="-","【-】","【"&amp;SUBSTITUTE(TEXT(CW7,"#,##0.00"),"-","△")&amp;"】"))</f>
        <v>【49.87】</v>
      </c>
      <c r="CX6" s="21">
        <f>IF(CX7="",NA(),CX7)</f>
        <v>89.42</v>
      </c>
      <c r="CY6" s="21">
        <f t="shared" ref="CY6:DG6" si="11">IF(CY7="",NA(),CY7)</f>
        <v>90</v>
      </c>
      <c r="CZ6" s="21">
        <f t="shared" si="11"/>
        <v>91.41</v>
      </c>
      <c r="DA6" s="21">
        <f t="shared" si="11"/>
        <v>90.73</v>
      </c>
      <c r="DB6" s="21">
        <f t="shared" si="11"/>
        <v>90.34</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53465</v>
      </c>
      <c r="D7" s="23">
        <v>47</v>
      </c>
      <c r="E7" s="23">
        <v>17</v>
      </c>
      <c r="F7" s="23">
        <v>5</v>
      </c>
      <c r="G7" s="23">
        <v>0</v>
      </c>
      <c r="H7" s="23" t="s">
        <v>99</v>
      </c>
      <c r="I7" s="23" t="s">
        <v>100</v>
      </c>
      <c r="J7" s="23" t="s">
        <v>101</v>
      </c>
      <c r="K7" s="23" t="s">
        <v>102</v>
      </c>
      <c r="L7" s="23" t="s">
        <v>103</v>
      </c>
      <c r="M7" s="23" t="s">
        <v>104</v>
      </c>
      <c r="N7" s="24" t="s">
        <v>105</v>
      </c>
      <c r="O7" s="24" t="s">
        <v>106</v>
      </c>
      <c r="P7" s="24">
        <v>5.18</v>
      </c>
      <c r="Q7" s="24">
        <v>100.69</v>
      </c>
      <c r="R7" s="24">
        <v>2640</v>
      </c>
      <c r="S7" s="24">
        <v>2819</v>
      </c>
      <c r="T7" s="24">
        <v>282.13</v>
      </c>
      <c r="U7" s="24">
        <v>9.99</v>
      </c>
      <c r="V7" s="24">
        <v>145</v>
      </c>
      <c r="W7" s="24">
        <v>0.32</v>
      </c>
      <c r="X7" s="24">
        <v>453.13</v>
      </c>
      <c r="Y7" s="24">
        <v>55.43</v>
      </c>
      <c r="Z7" s="24">
        <v>44.2</v>
      </c>
      <c r="AA7" s="24">
        <v>46.23</v>
      </c>
      <c r="AB7" s="24">
        <v>57.6</v>
      </c>
      <c r="AC7" s="24">
        <v>54.77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4184.24</v>
      </c>
      <c r="BG7" s="24">
        <v>4196.76</v>
      </c>
      <c r="BH7" s="24">
        <v>3890.67</v>
      </c>
      <c r="BI7" s="24">
        <v>3916.17</v>
      </c>
      <c r="BJ7" s="24">
        <v>3381.33</v>
      </c>
      <c r="BK7" s="24">
        <v>826.83</v>
      </c>
      <c r="BL7" s="24">
        <v>867.83</v>
      </c>
      <c r="BM7" s="24">
        <v>791.76</v>
      </c>
      <c r="BN7" s="24">
        <v>900.82</v>
      </c>
      <c r="BO7" s="24">
        <v>839.21</v>
      </c>
      <c r="BP7" s="24">
        <v>785.1</v>
      </c>
      <c r="BQ7" s="24">
        <v>14.32</v>
      </c>
      <c r="BR7" s="24">
        <v>19.71</v>
      </c>
      <c r="BS7" s="24">
        <v>19.79</v>
      </c>
      <c r="BT7" s="24">
        <v>18.489999999999998</v>
      </c>
      <c r="BU7" s="24">
        <v>21.08</v>
      </c>
      <c r="BV7" s="24">
        <v>57.31</v>
      </c>
      <c r="BW7" s="24">
        <v>57.08</v>
      </c>
      <c r="BX7" s="24">
        <v>56.26</v>
      </c>
      <c r="BY7" s="24">
        <v>52.94</v>
      </c>
      <c r="BZ7" s="24">
        <v>52.05</v>
      </c>
      <c r="CA7" s="24">
        <v>56.93</v>
      </c>
      <c r="CB7" s="24">
        <v>980.58</v>
      </c>
      <c r="CC7" s="24">
        <v>735.2</v>
      </c>
      <c r="CD7" s="24">
        <v>757.24</v>
      </c>
      <c r="CE7" s="24">
        <v>823.73</v>
      </c>
      <c r="CF7" s="24">
        <v>681.29</v>
      </c>
      <c r="CG7" s="24">
        <v>273.52</v>
      </c>
      <c r="CH7" s="24">
        <v>274.99</v>
      </c>
      <c r="CI7" s="24">
        <v>282.08999999999997</v>
      </c>
      <c r="CJ7" s="24">
        <v>303.27999999999997</v>
      </c>
      <c r="CK7" s="24">
        <v>301.86</v>
      </c>
      <c r="CL7" s="24">
        <v>271.14999999999998</v>
      </c>
      <c r="CM7" s="24">
        <v>36.97</v>
      </c>
      <c r="CN7" s="24">
        <v>34.549999999999997</v>
      </c>
      <c r="CO7" s="24">
        <v>31.52</v>
      </c>
      <c r="CP7" s="24">
        <v>30.3</v>
      </c>
      <c r="CQ7" s="24">
        <v>29.09</v>
      </c>
      <c r="CR7" s="24">
        <v>50.14</v>
      </c>
      <c r="CS7" s="24">
        <v>54.83</v>
      </c>
      <c r="CT7" s="24">
        <v>66.53</v>
      </c>
      <c r="CU7" s="24">
        <v>52.35</v>
      </c>
      <c r="CV7" s="24">
        <v>46.25</v>
      </c>
      <c r="CW7" s="24">
        <v>49.87</v>
      </c>
      <c r="CX7" s="24">
        <v>89.42</v>
      </c>
      <c r="CY7" s="24">
        <v>90</v>
      </c>
      <c r="CZ7" s="24">
        <v>91.41</v>
      </c>
      <c r="DA7" s="24">
        <v>90.73</v>
      </c>
      <c r="DB7" s="24">
        <v>90.34</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116</v>
      </c>
      <c r="E13" t="s">
        <v>115</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生活環境課 環境整備係</cp:lastModifiedBy>
  <dcterms:created xsi:type="dcterms:W3CDTF">2025-01-24T07:33:01Z</dcterms:created>
  <dcterms:modified xsi:type="dcterms:W3CDTF">2025-01-28T01:22:37Z</dcterms:modified>
  <cp:category/>
</cp:coreProperties>
</file>