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Sv-file-lg\00藤里町\16生活環境課\1699共通\40 簡水\01 水道\担当①\35_決算統計、 経営分析\【R5決算】R6調製\20250122_公営企業に係る「経営比較分析表」の分析等について（依頼）\"/>
    </mc:Choice>
  </mc:AlternateContent>
  <xr:revisionPtr revIDLastSave="0" documentId="13_ncr:1_{EE169786-FE9E-4EFA-83F2-80522E508855}" xr6:coauthVersionLast="45" xr6:coauthVersionMax="45" xr10:uidLastSave="{00000000-0000-0000-0000-000000000000}"/>
  <workbookProtection workbookAlgorithmName="SHA-512" workbookHashValue="EbydqSeLrOQKRSCHmUArM5uBYLPliujSWaNqL1jYcM4Y05wPheg3RnOOFcaNH0nOjO13kbj/YkLNW8Lyh1QvoQ==" workbookSaltValue="pHc4EOf3FY5k1s5vxetce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Q6" i="5"/>
  <c r="W10" i="4" s="1"/>
  <c r="P6" i="5"/>
  <c r="O6" i="5"/>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G85" i="4"/>
  <c r="F85" i="4"/>
  <c r="BB10" i="4"/>
  <c r="AT10" i="4"/>
  <c r="AL10" i="4"/>
  <c r="P10" i="4"/>
  <c r="I10" i="4"/>
  <c r="BB8" i="4"/>
  <c r="AL8" i="4"/>
  <c r="W8" i="4"/>
  <c r="P8" i="4"/>
  <c r="I8" i="4"/>
  <c r="B8" i="4"/>
  <c r="B6" i="4"/>
</calcChain>
</file>

<file path=xl/sharedStrings.xml><?xml version="1.0" encoding="utf-8"?>
<sst xmlns="http://schemas.openxmlformats.org/spreadsheetml/2006/main" count="228" uniqueCount="111">
  <si>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</si>
  <si>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</si>
  <si>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</si>
  <si>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</si>
  <si>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</si>
  <si>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</si>
  <si>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</si>
  <si>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</si>
  <si>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</si>
  <si>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</si>
  <si>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</si>
  <si>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</si>
  <si>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</si>
  <si>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</si>
  <si>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</si>
  <si>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</si>
  <si>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</si>
  <si>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</si>
  <si>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</si>
  <si>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</si>
  <si>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</si>
  <si>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</si>
  <si>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</si>
  <si>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</si>
  <si>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</si>
  <si>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</si>
  <si>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</si>
  <si>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</si>
  <si>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</si>
  <si>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</si>
  <si>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</si>
  <si>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</si>
  <si>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</si>
  <si>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</si>
  <si>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</si>
  <si>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</si>
  <si>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</si>
  <si>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</si>
  <si>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</si>
  <si>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</si>
  <si>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</si>
  <si>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</si>
  <si>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</si>
  <si>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</si>
  <si>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</si>
  <si>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</si>
  <si>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</si>
  <si>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</si>
  <si>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</si>
  <si>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</si>
  <si>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</si>
  <si>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</si>
  <si>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</si>
  <si>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</si>
  <si>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</si>
  <si>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</si>
  <si>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</si>
  <si>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</si>
  <si>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</si>
  <si>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</si>
  <si>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</si>
  <si>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</si>
  <si>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</si>
  <si>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</si>
  <si>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</si>
  <si>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</si>
  <si>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</si>
  <si>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</si>
  <si>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</si>
  <si>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</si>
  <si>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</si>
  <si>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</si>
  <si>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</si>
  <si>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</si>
  <si>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</si>
  <si>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</si>
  <si>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</si>
  <si>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</si>
  <si>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</si>
  <si>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</si>
  <si>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</si>
  <si>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</si>
  <si>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</si>
  <si>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</si>
  <si>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</si>
  <si>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</si>
  <si>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</si>
  <si>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</si>
  <si>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</si>
  <si>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</si>
  <si>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</si>
  <si>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</si>
  <si>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藤里町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</si>
  <si>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</si>
  <si>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</si>
  <si>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</si>
  <si>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</si>
  <si>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</si>
  <si>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</si>
  <si>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</si>
  <si>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</si>
  <si>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</si>
  <si>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</si>
  <si>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</si>
  <si>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</si>
  <si>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</si>
  <si>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</si>
  <si>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</si>
  <si>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比率は100％以上となっているが、経常収益の約20％を一般会計からの補助金が占めている状態である。補助金に頼らない経営を進めるため、水道料金の増額と共に、費用の更なる削減が必要である。
②累積欠損金比率
　累積欠損金は発生しておらず、比率は0％である。
③流動比率
　比率が初めて100％を上回ったが、一般会計からの補助金を繰入れているため1年以内に返済すべき負債を流動資産で十分に賄えているとは言えない状況である。企業債の償還金がピークとなる令和7年度以降、流動負債の減少に伴い比率は改善されていく見込みである。
④企業債残高対給水収益比率
　元金の償還は年々進んでいく一方、新たな起債借入は現在のところ予定されていないため、比率は下がっていく見込みである。
⑤料金回収率
　給水費用について、給水収益では賄えておらず、一般会計からの補助金に頼っている。適切な料金収入確保のための水道料金の増額と共に、給水費用の更なる削減が必要である。
⑥給水原価
　昨年度と比べると1.38円減少し、類似団体と比べると低い状況である。経年による管の漏水が目立ってきており、今後も横ばいないし増加が見込まれる。
⑦施設利用率
　類似団体と比較すると高い比率だが、給水人口が少ない地域の施設もあることから施設の統廃合等も検討していく必要がある。
⑧有収率
　配水量等については、日々施設ごとの数値を確認しているが、漏水の発生により年間総配水量が増加し、有収率は微増にとどまっている。素早い漏水対応と供に、老朽管の更新についても検討していきたい。</t>
    <rPh sb="148" eb="149">
      <t>ハジ</t>
    </rPh>
    <rPh sb="156" eb="157">
      <t>ウエ</t>
    </rPh>
    <rPh sb="162" eb="166">
      <t>イッパンカイケイ</t>
    </rPh>
    <rPh sb="169" eb="172">
      <t>ホジョキン</t>
    </rPh>
    <rPh sb="173" eb="175">
      <t>クリイ</t>
    </rPh>
    <rPh sb="182" eb="185">
      <t>ネンイナイ</t>
    </rPh>
    <rPh sb="186" eb="188">
      <t>ヘンサイ</t>
    </rPh>
    <rPh sb="191" eb="193">
      <t>フサイ</t>
    </rPh>
    <rPh sb="199" eb="201">
      <t>ジュウブン</t>
    </rPh>
    <rPh sb="202" eb="203">
      <t>マカナ</t>
    </rPh>
    <rPh sb="209" eb="210">
      <t>イ</t>
    </rPh>
    <rPh sb="213" eb="215">
      <t>ジョウキョウ</t>
    </rPh>
    <rPh sb="219" eb="222">
      <t>キギョウサイ</t>
    </rPh>
    <rPh sb="223" eb="226">
      <t>ショウカンキン</t>
    </rPh>
    <rPh sb="233" eb="235">
      <t>レイワ</t>
    </rPh>
    <rPh sb="236" eb="240">
      <t>ネンドイコウ</t>
    </rPh>
    <rPh sb="241" eb="245">
      <t>リュウドウフサイ</t>
    </rPh>
    <rPh sb="246" eb="248">
      <t>ゲンショウ</t>
    </rPh>
    <rPh sb="249" eb="250">
      <t>トモナ</t>
    </rPh>
    <rPh sb="441" eb="444">
      <t>サクネンド</t>
    </rPh>
    <rPh sb="445" eb="446">
      <t>クラ</t>
    </rPh>
    <rPh sb="453" eb="454">
      <t>エン</t>
    </rPh>
    <rPh sb="454" eb="456">
      <t>ゲンショウ</t>
    </rPh>
    <rPh sb="469" eb="471">
      <t>ジョウキョウ</t>
    </rPh>
    <rPh sb="475" eb="477">
      <t>ケイネン</t>
    </rPh>
    <rPh sb="480" eb="481">
      <t>カン</t>
    </rPh>
    <rPh sb="482" eb="484">
      <t>ロウスイ</t>
    </rPh>
    <rPh sb="485" eb="487">
      <t>メダ</t>
    </rPh>
    <rPh sb="497" eb="498">
      <t>ヨコ</t>
    </rPh>
    <rPh sb="503" eb="505">
      <t>ゾウカ</t>
    </rPh>
    <rPh sb="506" eb="508">
      <t>ミコ</t>
    </rPh>
    <rPh sb="597" eb="599">
      <t>ヒビ</t>
    </rPh>
    <rPh sb="604" eb="606">
      <t>スウチ</t>
    </rPh>
    <rPh sb="607" eb="609">
      <t>カクニン</t>
    </rPh>
    <rPh sb="618" eb="620">
      <t>ハッセイ</t>
    </rPh>
    <rPh sb="638" eb="640">
      <t>ビゾウ</t>
    </rPh>
    <phoneticPr fontId="4"/>
  </si>
  <si>
    <t>①有形固定資産減価償却率
　減価償却は企業会計化した令和元年度から始まったため、比率は類似団体平均値を大きく下回っている。しかし、資産は法適化前から供用されており、管路経年化率を見ても分かるとおり、施設の老朽化はかなり進んでいる。
②管路経年化率
　類似団体平均値と比較して比率が高く、管路の老朽化が進んでいる。施設利用率の分析欄にも記載したとおり、給水人口が少ない地域もあることから、施設の統廃合やダウンサイジングなど、あらゆる可能性を模索しながら比率を低くしていきたい。
③管路更新率
　管路の更新が全く行えておらず、比率は0％となっている。今後、施設の統廃合やダウンサイジングなど、あらゆる可能性を模索しながら並行して計画的な管路の更新に努めたい。</t>
    <rPh sb="26" eb="28">
      <t>レイワ</t>
    </rPh>
    <rPh sb="28" eb="29">
      <t>ガン</t>
    </rPh>
    <rPh sb="40" eb="42">
      <t>ヒリツ</t>
    </rPh>
    <rPh sb="43" eb="50">
      <t>ルイジダンタイヘイキンチ</t>
    </rPh>
    <rPh sb="51" eb="52">
      <t>オオ</t>
    </rPh>
    <rPh sb="54" eb="56">
      <t>シタマワ</t>
    </rPh>
    <rPh sb="65" eb="67">
      <t>シサン</t>
    </rPh>
    <rPh sb="71" eb="72">
      <t>マエ</t>
    </rPh>
    <rPh sb="74" eb="76">
      <t>キョウヨウ</t>
    </rPh>
    <rPh sb="263" eb="265">
      <t>ヒリツ</t>
    </rPh>
    <phoneticPr fontId="4"/>
  </si>
  <si>
    <t>　経常収支比率が100％を超えており、単年度収支は黒字であるが、料金回収率が低く給水収益以外の収入（一般会計補助金）に依存している状態である。また、管路経年化率が高くなっているものの、管路更新率は0％であり、このまま管の経年だけが続くと経常収支比率、料金回収率、給水原価、有収率等様々な指標に悪影響が出るものと考えられる。
　人口減少を踏まえた、持続可能な事業運営ができる水道料金への料金改定を視野に入れた中長期的な事業計画等を策定し、それに基づいた管路更新を行っていく必要がある。</t>
    <rPh sb="163" eb="167">
      <t>ジンコウゲンショウ</t>
    </rPh>
    <rPh sb="168" eb="169">
      <t>フ</t>
    </rPh>
    <rPh sb="173" eb="177">
      <t>ジゾクカノウ</t>
    </rPh>
    <rPh sb="178" eb="180">
      <t>ジギョウ</t>
    </rPh>
    <rPh sb="180" eb="182">
      <t>ウンエイ</t>
    </rPh>
    <rPh sb="192" eb="196">
      <t>リョウキンカイテイ</t>
    </rPh>
    <rPh sb="197" eb="199">
      <t>シヤ</t>
    </rPh>
    <rPh sb="200" eb="201">
      <t>イ</t>
    </rPh>
    <rPh sb="203" eb="206">
      <t>チュウチョウキ</t>
    </rPh>
    <rPh sb="208" eb="210">
      <t>ジギョウ</t>
    </rPh>
    <rPh sb="212" eb="213">
      <t>トウ</t>
    </rPh>
    <rPh sb="214" eb="216">
      <t>サクテイ</t>
    </rPh>
    <rPh sb="221" eb="222">
      <t>モト</t>
    </rPh>
    <rPh sb="225" eb="229">
      <t>カンロコウシン</t>
    </rPh>
    <rPh sb="230" eb="231">
      <t>オコナ</t>
    </rPh>
    <rPh sb="235" eb="23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</si>
</sst>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8C-4DBC-97B6-B291AC0E9DB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1.1499999999999999</c:v>
                </c:pt>
                <c:pt idx="2">
                  <c:v>0.28999999999999998</c:v>
                </c:pt>
                <c:pt idx="3">
                  <c:v>0.39</c:v>
                </c:pt>
                <c:pt idx="4">
                  <c:v>0.49</c:v>
                </c:pt>
              </c:numCache>
            </c:numRef>
          </c:val>
          <c:smooth val="0"/>
          <c:extLst>
            <c:ext xmlns:c16="http://schemas.microsoft.com/office/drawing/2014/chart" uri="{C3380CC4-5D6E-409C-BE32-E72D297353CC}">
              <c16:uniqueId val="{00000001-2B8C-4DBC-97B6-B291AC0E9DB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59.65</c:v>
                </c:pt>
                <c:pt idx="1">
                  <c:v>62.55</c:v>
                </c:pt>
                <c:pt idx="2">
                  <c:v>60</c:v>
                </c:pt>
                <c:pt idx="3">
                  <c:v>63.83</c:v>
                </c:pt>
                <c:pt idx="4">
                  <c:v>64.64</c:v>
                </c:pt>
              </c:numCache>
            </c:numRef>
          </c:val>
          <c:extLst>
            <c:ext xmlns:c16="http://schemas.microsoft.com/office/drawing/2014/chart" uri="{C3380CC4-5D6E-409C-BE32-E72D297353CC}">
              <c16:uniqueId val="{00000000-E100-4B60-A1F4-814873EAF9D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49.01</c:v>
                </c:pt>
                <c:pt idx="1">
                  <c:v>48.86</c:v>
                </c:pt>
                <c:pt idx="2">
                  <c:v>49</c:v>
                </c:pt>
                <c:pt idx="3">
                  <c:v>50.07</c:v>
                </c:pt>
                <c:pt idx="4">
                  <c:v>53.4</c:v>
                </c:pt>
              </c:numCache>
            </c:numRef>
          </c:val>
          <c:smooth val="0"/>
          <c:extLst>
            <c:ext xmlns:c16="http://schemas.microsoft.com/office/drawing/2014/chart" uri="{C3380CC4-5D6E-409C-BE32-E72D297353CC}">
              <c16:uniqueId val="{00000001-E100-4B60-A1F4-814873EAF9D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68.05</c:v>
                </c:pt>
                <c:pt idx="1">
                  <c:v>64.25</c:v>
                </c:pt>
                <c:pt idx="2">
                  <c:v>64.47</c:v>
                </c:pt>
                <c:pt idx="3">
                  <c:v>59.33</c:v>
                </c:pt>
                <c:pt idx="4">
                  <c:v>60.38</c:v>
                </c:pt>
              </c:numCache>
            </c:numRef>
          </c:val>
          <c:extLst>
            <c:ext xmlns:c16="http://schemas.microsoft.com/office/drawing/2014/chart" uri="{C3380CC4-5D6E-409C-BE32-E72D297353CC}">
              <c16:uniqueId val="{00000000-E9CA-401D-BF05-EF6EEB53496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76.569999999999993</c:v>
                </c:pt>
                <c:pt idx="1">
                  <c:v>76.48</c:v>
                </c:pt>
                <c:pt idx="2">
                  <c:v>75.64</c:v>
                </c:pt>
                <c:pt idx="3">
                  <c:v>75.7</c:v>
                </c:pt>
                <c:pt idx="4">
                  <c:v>72.53</c:v>
                </c:pt>
              </c:numCache>
            </c:numRef>
          </c:val>
          <c:smooth val="0"/>
          <c:extLst>
            <c:ext xmlns:c16="http://schemas.microsoft.com/office/drawing/2014/chart" uri="{C3380CC4-5D6E-409C-BE32-E72D297353CC}">
              <c16:uniqueId val="{00000001-E9CA-401D-BF05-EF6EEB53496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108.69</c:v>
                </c:pt>
                <c:pt idx="1">
                  <c:v>101.5</c:v>
                </c:pt>
                <c:pt idx="2">
                  <c:v>102.84</c:v>
                </c:pt>
                <c:pt idx="3">
                  <c:v>105.19</c:v>
                </c:pt>
                <c:pt idx="4">
                  <c:v>103.94</c:v>
                </c:pt>
              </c:numCache>
            </c:numRef>
          </c:val>
          <c:extLst>
            <c:ext xmlns:c16="http://schemas.microsoft.com/office/drawing/2014/chart" uri="{C3380CC4-5D6E-409C-BE32-E72D297353CC}">
              <c16:uniqueId val="{00000000-5DE7-4A85-903D-D501D639EB3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105.45</c:v>
                </c:pt>
                <c:pt idx="1">
                  <c:v>103.82</c:v>
                </c:pt>
                <c:pt idx="2">
                  <c:v>105.75</c:v>
                </c:pt>
                <c:pt idx="3">
                  <c:v>105.52</c:v>
                </c:pt>
                <c:pt idx="4">
                  <c:v>103.1</c:v>
                </c:pt>
              </c:numCache>
            </c:numRef>
          </c:val>
          <c:smooth val="0"/>
          <c:extLst>
            <c:ext xmlns:c16="http://schemas.microsoft.com/office/drawing/2014/chart" uri="{C3380CC4-5D6E-409C-BE32-E72D297353CC}">
              <c16:uniqueId val="{00000001-5DE7-4A85-903D-D501D639EB3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4.45</c:v>
                </c:pt>
                <c:pt idx="1">
                  <c:v>8.8800000000000008</c:v>
                </c:pt>
                <c:pt idx="2">
                  <c:v>12.95</c:v>
                </c:pt>
                <c:pt idx="3">
                  <c:v>17.11</c:v>
                </c:pt>
                <c:pt idx="4">
                  <c:v>20.82</c:v>
                </c:pt>
              </c:numCache>
            </c:numRef>
          </c:val>
          <c:extLst>
            <c:ext xmlns:c16="http://schemas.microsoft.com/office/drawing/2014/chart" uri="{C3380CC4-5D6E-409C-BE32-E72D297353CC}">
              <c16:uniqueId val="{00000000-4C6F-4B0D-87B6-A0BF8AACBC4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49.34</c:v>
                </c:pt>
                <c:pt idx="1">
                  <c:v>39.409999999999997</c:v>
                </c:pt>
                <c:pt idx="2">
                  <c:v>41.18</c:v>
                </c:pt>
                <c:pt idx="3">
                  <c:v>42.98</c:v>
                </c:pt>
                <c:pt idx="4">
                  <c:v>40.46</c:v>
                </c:pt>
              </c:numCache>
            </c:numRef>
          </c:val>
          <c:smooth val="0"/>
          <c:extLst>
            <c:ext xmlns:c16="http://schemas.microsoft.com/office/drawing/2014/chart" uri="{C3380CC4-5D6E-409C-BE32-E72D297353CC}">
              <c16:uniqueId val="{00000001-4C6F-4B0D-87B6-A0BF8AACBC4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39.94</c:v>
                </c:pt>
                <c:pt idx="1">
                  <c:v>39.94</c:v>
                </c:pt>
                <c:pt idx="2">
                  <c:v>39.94</c:v>
                </c:pt>
                <c:pt idx="3">
                  <c:v>39.94</c:v>
                </c:pt>
                <c:pt idx="4">
                  <c:v>39.94</c:v>
                </c:pt>
              </c:numCache>
            </c:numRef>
          </c:val>
          <c:extLst>
            <c:ext xmlns:c16="http://schemas.microsoft.com/office/drawing/2014/chart" uri="{C3380CC4-5D6E-409C-BE32-E72D297353CC}">
              <c16:uniqueId val="{00000000-F0B2-431E-8DD1-AE4531BC616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22.75</c:v>
                </c:pt>
                <c:pt idx="1">
                  <c:v>20.97</c:v>
                </c:pt>
                <c:pt idx="2">
                  <c:v>21.65</c:v>
                </c:pt>
                <c:pt idx="3">
                  <c:v>23.24</c:v>
                </c:pt>
                <c:pt idx="4">
                  <c:v>22.77</c:v>
                </c:pt>
              </c:numCache>
            </c:numRef>
          </c:val>
          <c:smooth val="0"/>
          <c:extLst>
            <c:ext xmlns:c16="http://schemas.microsoft.com/office/drawing/2014/chart" uri="{C3380CC4-5D6E-409C-BE32-E72D297353CC}">
              <c16:uniqueId val="{00000001-F0B2-431E-8DD1-AE4531BC616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DC-4456-84FD-D08C8F097CE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29.38</c:v>
                </c:pt>
                <c:pt idx="1">
                  <c:v>31.54</c:v>
                </c:pt>
                <c:pt idx="2">
                  <c:v>31.15</c:v>
                </c:pt>
                <c:pt idx="3">
                  <c:v>30.01</c:v>
                </c:pt>
                <c:pt idx="4">
                  <c:v>27.32</c:v>
                </c:pt>
              </c:numCache>
            </c:numRef>
          </c:val>
          <c:smooth val="0"/>
          <c:extLst>
            <c:ext xmlns:c16="http://schemas.microsoft.com/office/drawing/2014/chart" uri="{C3380CC4-5D6E-409C-BE32-E72D297353CC}">
              <c16:uniqueId val="{00000001-9ADC-4456-84FD-D08C8F097CE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44.07</c:v>
                </c:pt>
                <c:pt idx="1">
                  <c:v>60.29</c:v>
                </c:pt>
                <c:pt idx="2">
                  <c:v>60.68</c:v>
                </c:pt>
                <c:pt idx="3">
                  <c:v>85.42</c:v>
                </c:pt>
                <c:pt idx="4">
                  <c:v>106.7</c:v>
                </c:pt>
              </c:numCache>
            </c:numRef>
          </c:val>
          <c:extLst>
            <c:ext xmlns:c16="http://schemas.microsoft.com/office/drawing/2014/chart" uri="{C3380CC4-5D6E-409C-BE32-E72D297353CC}">
              <c16:uniqueId val="{00000000-A2D4-4AEF-B55C-9ED83B1532E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413.82</c:v>
                </c:pt>
                <c:pt idx="1">
                  <c:v>302.22000000000003</c:v>
                </c:pt>
                <c:pt idx="2">
                  <c:v>263.45</c:v>
                </c:pt>
                <c:pt idx="3">
                  <c:v>249.43</c:v>
                </c:pt>
                <c:pt idx="4">
                  <c:v>217.55</c:v>
                </c:pt>
              </c:numCache>
            </c:numRef>
          </c:val>
          <c:smooth val="0"/>
          <c:extLst>
            <c:ext xmlns:c16="http://schemas.microsoft.com/office/drawing/2014/chart" uri="{C3380CC4-5D6E-409C-BE32-E72D297353CC}">
              <c16:uniqueId val="{00000001-A2D4-4AEF-B55C-9ED83B1532E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1857.57</c:v>
                </c:pt>
                <c:pt idx="1">
                  <c:v>1763.98</c:v>
                </c:pt>
                <c:pt idx="2">
                  <c:v>1713.34</c:v>
                </c:pt>
                <c:pt idx="3">
                  <c:v>1603.54</c:v>
                </c:pt>
                <c:pt idx="4">
                  <c:v>1435.58</c:v>
                </c:pt>
              </c:numCache>
            </c:numRef>
          </c:val>
          <c:extLst>
            <c:ext xmlns:c16="http://schemas.microsoft.com/office/drawing/2014/chart" uri="{C3380CC4-5D6E-409C-BE32-E72D297353CC}">
              <c16:uniqueId val="{00000000-07DB-49A8-9284-132B01F0589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698.55</c:v>
                </c:pt>
                <c:pt idx="1">
                  <c:v>970.36</c:v>
                </c:pt>
                <c:pt idx="2">
                  <c:v>940.22</c:v>
                </c:pt>
                <c:pt idx="3">
                  <c:v>922.05</c:v>
                </c:pt>
                <c:pt idx="4">
                  <c:v>916.17</c:v>
                </c:pt>
              </c:numCache>
            </c:numRef>
          </c:val>
          <c:smooth val="0"/>
          <c:extLst>
            <c:ext xmlns:c16="http://schemas.microsoft.com/office/drawing/2014/chart" uri="{C3380CC4-5D6E-409C-BE32-E72D297353CC}">
              <c16:uniqueId val="{00000001-07DB-49A8-9284-132B01F0589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77.900000000000006</c:v>
                </c:pt>
                <c:pt idx="1">
                  <c:v>64.75</c:v>
                </c:pt>
                <c:pt idx="2">
                  <c:v>73.040000000000006</c:v>
                </c:pt>
                <c:pt idx="3">
                  <c:v>69.86</c:v>
                </c:pt>
                <c:pt idx="4">
                  <c:v>69.38</c:v>
                </c:pt>
              </c:numCache>
            </c:numRef>
          </c:val>
          <c:extLst>
            <c:ext xmlns:c16="http://schemas.microsoft.com/office/drawing/2014/chart" uri="{C3380CC4-5D6E-409C-BE32-E72D297353CC}">
              <c16:uniqueId val="{00000000-2E52-4416-B0E5-F03D27BC811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73.7</c:v>
                </c:pt>
                <c:pt idx="1">
                  <c:v>64.52</c:v>
                </c:pt>
                <c:pt idx="2">
                  <c:v>66.8</c:v>
                </c:pt>
                <c:pt idx="3">
                  <c:v>64.39</c:v>
                </c:pt>
                <c:pt idx="4">
                  <c:v>63.95</c:v>
                </c:pt>
              </c:numCache>
            </c:numRef>
          </c:val>
          <c:smooth val="0"/>
          <c:extLst>
            <c:ext xmlns:c16="http://schemas.microsoft.com/office/drawing/2014/chart" uri="{C3380CC4-5D6E-409C-BE32-E72D297353CC}">
              <c16:uniqueId val="{00000001-2E52-4416-B0E5-F03D27BC811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143.52000000000001</c:v>
                </c:pt>
                <c:pt idx="1">
                  <c:v>172.93</c:v>
                </c:pt>
                <c:pt idx="2">
                  <c:v>152.68</c:v>
                </c:pt>
                <c:pt idx="3">
                  <c:v>160.16</c:v>
                </c:pt>
                <c:pt idx="4">
                  <c:v>158.78</c:v>
                </c:pt>
              </c:numCache>
            </c:numRef>
          </c:val>
          <c:extLst>
            <c:ext xmlns:c16="http://schemas.microsoft.com/office/drawing/2014/chart" uri="{C3380CC4-5D6E-409C-BE32-E72D297353CC}">
              <c16:uniqueId val="{00000000-BBD9-46F6-80DA-1BE8AA2718B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261.02</c:v>
                </c:pt>
                <c:pt idx="1">
                  <c:v>270.68</c:v>
                </c:pt>
                <c:pt idx="2">
                  <c:v>268.88</c:v>
                </c:pt>
                <c:pt idx="3">
                  <c:v>258.89999999999998</c:v>
                </c:pt>
                <c:pt idx="4">
                  <c:v>263.56</c:v>
                </c:pt>
              </c:numCache>
            </c:numRef>
          </c:val>
          <c:smooth val="0"/>
          <c:extLst>
            <c:ext xmlns:c16="http://schemas.microsoft.com/office/drawing/2014/chart" uri="{C3380CC4-5D6E-409C-BE32-E72D297353CC}">
              <c16:uniqueId val="{00000001-BBD9-46F6-80DA-1BE8AA2718B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秋田県　藤里町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7"/>
      <c r="D8" s="67"/>
      <c r="E8" s="67"/>
      <c r="F8" s="67"/>
      <c r="G8" s="67"/>
      <c r="H8" s="67"/>
      <c r="I8" s="66" t="str">
        <f>データ!$J$6</f>
        <v>水道事業</v>
      </c>
      <c r="J8" s="67"/>
      <c r="K8" s="67"/>
      <c r="L8" s="67"/>
      <c r="M8" s="67"/>
      <c r="N8" s="67"/>
      <c r="O8" s="68"/>
      <c r="P8" s="69" t="str">
        <f>データ!$K$6</f>
        <v>簡易水道事業</v>
      </c>
      <c r="Q8" s="69"/>
      <c r="R8" s="69"/>
      <c r="S8" s="69"/>
      <c r="T8" s="69"/>
      <c r="U8" s="69"/>
      <c r="V8" s="69"/>
      <c r="W8" s="69" t="str">
        <f>データ!$L$6</f>
        <v>C3</v>
      </c>
      <c r="X8" s="69"/>
      <c r="Y8" s="69"/>
      <c r="Z8" s="69"/>
      <c r="AA8" s="69"/>
      <c r="AB8" s="69"/>
      <c r="AC8" s="69"/>
      <c r="AD8" s="69" t="str">
        <f>データ!$M$6</f>
        <v>非設置</v>
      </c>
      <c r="AE8" s="69"/>
      <c r="AF8" s="69"/>
      <c r="AG8" s="69"/>
      <c r="AH8" s="69"/>
      <c r="AI8" s="69"/>
      <c r="AJ8" s="69"/>
      <c r="AK8" s="2"/>
      <c r="AL8" s="52">
        <f>データ!$R$6</f>
        <v>2819</v>
      </c>
      <c r="AM8" s="52"/>
      <c r="AN8" s="52"/>
      <c r="AO8" s="52"/>
      <c r="AP8" s="52"/>
      <c r="AQ8" s="52"/>
      <c r="AR8" s="52"/>
      <c r="AS8" s="52"/>
      <c r="AT8" s="49">
        <f>データ!$S$6</f>
        <v>282.13</v>
      </c>
      <c r="AU8" s="50"/>
      <c r="AV8" s="50"/>
      <c r="AW8" s="50"/>
      <c r="AX8" s="50"/>
      <c r="AY8" s="50"/>
      <c r="AZ8" s="50"/>
      <c r="BA8" s="50"/>
      <c r="BB8" s="39">
        <f>データ!$T$6</f>
        <v>9.99</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15">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9" t="str">
        <f>データ!$N$6</f>
        <v>-</v>
      </c>
      <c r="C10" s="50"/>
      <c r="D10" s="50"/>
      <c r="E10" s="50"/>
      <c r="F10" s="50"/>
      <c r="G10" s="50"/>
      <c r="H10" s="50"/>
      <c r="I10" s="49">
        <f>データ!$O$6</f>
        <v>41.13</v>
      </c>
      <c r="J10" s="50"/>
      <c r="K10" s="50"/>
      <c r="L10" s="50"/>
      <c r="M10" s="50"/>
      <c r="N10" s="50"/>
      <c r="O10" s="51"/>
      <c r="P10" s="39">
        <f>データ!$P$6</f>
        <v>96.64</v>
      </c>
      <c r="Q10" s="39"/>
      <c r="R10" s="39"/>
      <c r="S10" s="39"/>
      <c r="T10" s="39"/>
      <c r="U10" s="39"/>
      <c r="V10" s="39"/>
      <c r="W10" s="52">
        <f>データ!$Q$6</f>
        <v>2200</v>
      </c>
      <c r="X10" s="52"/>
      <c r="Y10" s="52"/>
      <c r="Z10" s="52"/>
      <c r="AA10" s="52"/>
      <c r="AB10" s="52"/>
      <c r="AC10" s="52"/>
      <c r="AD10" s="2"/>
      <c r="AE10" s="2"/>
      <c r="AF10" s="2"/>
      <c r="AG10" s="2"/>
      <c r="AH10" s="2"/>
      <c r="AI10" s="2"/>
      <c r="AJ10" s="2"/>
      <c r="AK10" s="2"/>
      <c r="AL10" s="52">
        <f>データ!$U$6</f>
        <v>2706</v>
      </c>
      <c r="AM10" s="52"/>
      <c r="AN10" s="52"/>
      <c r="AO10" s="52"/>
      <c r="AP10" s="52"/>
      <c r="AQ10" s="52"/>
      <c r="AR10" s="52"/>
      <c r="AS10" s="52"/>
      <c r="AT10" s="49">
        <f>データ!$V$6</f>
        <v>10.14</v>
      </c>
      <c r="AU10" s="50"/>
      <c r="AV10" s="50"/>
      <c r="AW10" s="50"/>
      <c r="AX10" s="50"/>
      <c r="AY10" s="50"/>
      <c r="AZ10" s="50"/>
      <c r="BA10" s="50"/>
      <c r="BB10" s="39">
        <f>データ!$W$6</f>
        <v>266.86</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15">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108</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109</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3"/>
      <c r="BM60" s="84"/>
      <c r="BN60" s="84"/>
      <c r="BO60" s="84"/>
      <c r="BP60" s="84"/>
      <c r="BQ60" s="84"/>
      <c r="BR60" s="84"/>
      <c r="BS60" s="84"/>
      <c r="BT60" s="84"/>
      <c r="BU60" s="84"/>
      <c r="BV60" s="84"/>
      <c r="BW60" s="84"/>
      <c r="BX60" s="84"/>
      <c r="BY60" s="84"/>
      <c r="BZ60" s="85"/>
    </row>
    <row r="61" spans="1:78" ht="13.5" customHeight="1" x14ac:dyDescent="0.15">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110</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ovL/HJt6lwH0dSN87emNrl196dFBEljNY1buFiDs484YobQKdpoihgOnxQ9ZNoMmnFP84a2Yzs3mVdmhFFViRg==" saltValue="lAFLqF8SkRMfmH1p617sZ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27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52</v>
      </c>
      <c r="B4" s="17"/>
      <c r="C4" s="17"/>
      <c r="D4" s="17"/>
      <c r="E4" s="17"/>
      <c r="F4" s="17"/>
      <c r="G4" s="17"/>
      <c r="H4" s="79"/>
      <c r="I4" s="80"/>
      <c r="J4" s="80"/>
      <c r="K4" s="80"/>
      <c r="L4" s="80"/>
      <c r="M4" s="80"/>
      <c r="N4" s="80"/>
      <c r="O4" s="80"/>
      <c r="P4" s="80"/>
      <c r="Q4" s="80"/>
      <c r="R4" s="80"/>
      <c r="S4" s="80"/>
      <c r="T4" s="80"/>
      <c r="U4" s="80"/>
      <c r="V4" s="80"/>
      <c r="W4" s="81"/>
      <c r="X4" s="75" t="s">
        <v>53</v>
      </c>
      <c r="Y4" s="75"/>
      <c r="Z4" s="75"/>
      <c r="AA4" s="75"/>
      <c r="AB4" s="75"/>
      <c r="AC4" s="75"/>
      <c r="AD4" s="75"/>
      <c r="AE4" s="75"/>
      <c r="AF4" s="75"/>
      <c r="AG4" s="75"/>
      <c r="AH4" s="75"/>
      <c r="AI4" s="75" t="s">
        <v>54</v>
      </c>
      <c r="AJ4" s="75"/>
      <c r="AK4" s="75"/>
      <c r="AL4" s="75"/>
      <c r="AM4" s="75"/>
      <c r="AN4" s="75"/>
      <c r="AO4" s="75"/>
      <c r="AP4" s="75"/>
      <c r="AQ4" s="75"/>
      <c r="AR4" s="75"/>
      <c r="AS4" s="75"/>
      <c r="AT4" s="75" t="s">
        <v>55</v>
      </c>
      <c r="AU4" s="75"/>
      <c r="AV4" s="75"/>
      <c r="AW4" s="75"/>
      <c r="AX4" s="75"/>
      <c r="AY4" s="75"/>
      <c r="AZ4" s="75"/>
      <c r="BA4" s="75"/>
      <c r="BB4" s="75"/>
      <c r="BC4" s="75"/>
      <c r="BD4" s="75"/>
      <c r="BE4" s="75" t="s">
        <v>56</v>
      </c>
      <c r="BF4" s="75"/>
      <c r="BG4" s="75"/>
      <c r="BH4" s="75"/>
      <c r="BI4" s="75"/>
      <c r="BJ4" s="75"/>
      <c r="BK4" s="75"/>
      <c r="BL4" s="75"/>
      <c r="BM4" s="75"/>
      <c r="BN4" s="75"/>
      <c r="BO4" s="75"/>
      <c r="BP4" s="75" t="s">
        <v>57</v>
      </c>
      <c r="BQ4" s="75"/>
      <c r="BR4" s="75"/>
      <c r="BS4" s="75"/>
      <c r="BT4" s="75"/>
      <c r="BU4" s="75"/>
      <c r="BV4" s="75"/>
      <c r="BW4" s="75"/>
      <c r="BX4" s="75"/>
      <c r="BY4" s="75"/>
      <c r="BZ4" s="75"/>
      <c r="CA4" s="75" t="s">
        <v>58</v>
      </c>
      <c r="CB4" s="75"/>
      <c r="CC4" s="75"/>
      <c r="CD4" s="75"/>
      <c r="CE4" s="75"/>
      <c r="CF4" s="75"/>
      <c r="CG4" s="75"/>
      <c r="CH4" s="75"/>
      <c r="CI4" s="75"/>
      <c r="CJ4" s="75"/>
      <c r="CK4" s="75"/>
      <c r="CL4" s="75" t="s">
        <v>59</v>
      </c>
      <c r="CM4" s="75"/>
      <c r="CN4" s="75"/>
      <c r="CO4" s="75"/>
      <c r="CP4" s="75"/>
      <c r="CQ4" s="75"/>
      <c r="CR4" s="75"/>
      <c r="CS4" s="75"/>
      <c r="CT4" s="75"/>
      <c r="CU4" s="75"/>
      <c r="CV4" s="75"/>
      <c r="CW4" s="75" t="s">
        <v>60</v>
      </c>
      <c r="CX4" s="75"/>
      <c r="CY4" s="75"/>
      <c r="CZ4" s="75"/>
      <c r="DA4" s="75"/>
      <c r="DB4" s="75"/>
      <c r="DC4" s="75"/>
      <c r="DD4" s="75"/>
      <c r="DE4" s="75"/>
      <c r="DF4" s="75"/>
      <c r="DG4" s="75"/>
      <c r="DH4" s="75" t="s">
        <v>61</v>
      </c>
      <c r="DI4" s="75"/>
      <c r="DJ4" s="75"/>
      <c r="DK4" s="75"/>
      <c r="DL4" s="75"/>
      <c r="DM4" s="75"/>
      <c r="DN4" s="75"/>
      <c r="DO4" s="75"/>
      <c r="DP4" s="75"/>
      <c r="DQ4" s="75"/>
      <c r="DR4" s="75"/>
      <c r="DS4" s="75" t="s">
        <v>62</v>
      </c>
      <c r="DT4" s="75"/>
      <c r="DU4" s="75"/>
      <c r="DV4" s="75"/>
      <c r="DW4" s="75"/>
      <c r="DX4" s="75"/>
      <c r="DY4" s="75"/>
      <c r="DZ4" s="75"/>
      <c r="EA4" s="75"/>
      <c r="EB4" s="75"/>
      <c r="EC4" s="75"/>
      <c r="ED4" s="75" t="s">
        <v>63</v>
      </c>
      <c r="EE4" s="75"/>
      <c r="EF4" s="75"/>
      <c r="EG4" s="75"/>
      <c r="EH4" s="75"/>
      <c r="EI4" s="75"/>
      <c r="EJ4" s="75"/>
      <c r="EK4" s="75"/>
      <c r="EL4" s="75"/>
      <c r="EM4" s="75"/>
      <c r="EN4" s="75"/>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2023</v>
      </c>
      <c r="C6" s="20">
        <f t="shared" ref="C6:W6" si="3">C7</f>
        <v>53465</v>
      </c>
      <c r="D6" s="20">
        <f t="shared" si="3"/>
        <v>46</v>
      </c>
      <c r="E6" s="20">
        <f t="shared" si="3"/>
        <v>1</v>
      </c>
      <c r="F6" s="20">
        <f t="shared" si="3"/>
        <v>0</v>
      </c>
      <c r="G6" s="20">
        <f t="shared" si="3"/>
        <v>5</v>
      </c>
      <c r="H6" s="20" t="str">
        <f t="shared" si="3"/>
        <v>秋田県　藤里町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41.13</v>
      </c>
      <c r="P6" s="21">
        <f t="shared" si="3"/>
        <v>96.64</v>
      </c>
      <c r="Q6" s="21">
        <f t="shared" si="3"/>
        <v>2200</v>
      </c>
      <c r="R6" s="21">
        <f t="shared" si="3"/>
        <v>2819</v>
      </c>
      <c r="S6" s="21">
        <f t="shared" si="3"/>
        <v>282.13</v>
      </c>
      <c r="T6" s="21">
        <f t="shared" si="3"/>
        <v>9.99</v>
      </c>
      <c r="U6" s="21">
        <f t="shared" si="3"/>
        <v>2706</v>
      </c>
      <c r="V6" s="21">
        <f t="shared" si="3"/>
        <v>10.14</v>
      </c>
      <c r="W6" s="21">
        <f t="shared" si="3"/>
        <v>266.86</v>
      </c>
      <c r="X6" s="22">
        <f>IF(X7="",NA(),X7)</f>
        <v>108.69</v>
      </c>
      <c r="Y6" s="22">
        <f t="shared" ref="Y6:AG6" si="4">IF(Y7="",NA(),Y7)</f>
        <v>101.5</v>
      </c>
      <c r="Z6" s="22">
        <f t="shared" si="4"/>
        <v>102.84</v>
      </c>
      <c r="AA6" s="22">
        <f t="shared" si="4"/>
        <v>105.19</v>
      </c>
      <c r="AB6" s="22">
        <f t="shared" si="4"/>
        <v>103.94</v>
      </c>
      <c r="AC6" s="22">
        <f t="shared" si="4"/>
        <v>105.45</v>
      </c>
      <c r="AD6" s="22">
        <f t="shared" si="4"/>
        <v>103.82</v>
      </c>
      <c r="AE6" s="22">
        <f t="shared" si="4"/>
        <v>105.75</v>
      </c>
      <c r="AF6" s="22">
        <f t="shared" si="4"/>
        <v>105.52</v>
      </c>
      <c r="AG6" s="22">
        <f t="shared" si="4"/>
        <v>103.1</v>
      </c>
      <c r="AH6" s="21" t="str">
        <f>IF(AH7="","",IF(AH7="-","【-】","【"&amp;SUBSTITUTE(TEXT(AH7,"#,##0.00"),"-","△")&amp;"】"))</f>
        <v>【103.05】</v>
      </c>
      <c r="AI6" s="21">
        <f>IF(AI7="",NA(),AI7)</f>
        <v>0</v>
      </c>
      <c r="AJ6" s="21">
        <f t="shared" ref="AJ6:AR6" si="5">IF(AJ7="",NA(),AJ7)</f>
        <v>0</v>
      </c>
      <c r="AK6" s="21">
        <f t="shared" si="5"/>
        <v>0</v>
      </c>
      <c r="AL6" s="21">
        <f t="shared" si="5"/>
        <v>0</v>
      </c>
      <c r="AM6" s="21">
        <f t="shared" si="5"/>
        <v>0</v>
      </c>
      <c r="AN6" s="22">
        <f t="shared" si="5"/>
        <v>29.38</v>
      </c>
      <c r="AO6" s="22">
        <f t="shared" si="5"/>
        <v>31.54</v>
      </c>
      <c r="AP6" s="22">
        <f t="shared" si="5"/>
        <v>31.15</v>
      </c>
      <c r="AQ6" s="22">
        <f t="shared" si="5"/>
        <v>30.01</v>
      </c>
      <c r="AR6" s="22">
        <f t="shared" si="5"/>
        <v>27.32</v>
      </c>
      <c r="AS6" s="21" t="str">
        <f>IF(AS7="","",IF(AS7="-","【-】","【"&amp;SUBSTITUTE(TEXT(AS7,"#,##0.00"),"-","△")&amp;"】"))</f>
        <v>【30.22】</v>
      </c>
      <c r="AT6" s="22">
        <f>IF(AT7="",NA(),AT7)</f>
        <v>44.07</v>
      </c>
      <c r="AU6" s="22">
        <f t="shared" ref="AU6:BC6" si="6">IF(AU7="",NA(),AU7)</f>
        <v>60.29</v>
      </c>
      <c r="AV6" s="22">
        <f t="shared" si="6"/>
        <v>60.68</v>
      </c>
      <c r="AW6" s="22">
        <f t="shared" si="6"/>
        <v>85.42</v>
      </c>
      <c r="AX6" s="22">
        <f t="shared" si="6"/>
        <v>106.7</v>
      </c>
      <c r="AY6" s="22">
        <f t="shared" si="6"/>
        <v>413.82</v>
      </c>
      <c r="AZ6" s="22">
        <f t="shared" si="6"/>
        <v>302.22000000000003</v>
      </c>
      <c r="BA6" s="22">
        <f t="shared" si="6"/>
        <v>263.45</v>
      </c>
      <c r="BB6" s="22">
        <f t="shared" si="6"/>
        <v>249.43</v>
      </c>
      <c r="BC6" s="22">
        <f t="shared" si="6"/>
        <v>217.55</v>
      </c>
      <c r="BD6" s="21" t="str">
        <f>IF(BD7="","",IF(BD7="-","【-】","【"&amp;SUBSTITUTE(TEXT(BD7,"#,##0.00"),"-","△")&amp;"】"))</f>
        <v>【179.30】</v>
      </c>
      <c r="BE6" s="22">
        <f>IF(BE7="",NA(),BE7)</f>
        <v>1857.57</v>
      </c>
      <c r="BF6" s="22">
        <f t="shared" ref="BF6:BN6" si="7">IF(BF7="",NA(),BF7)</f>
        <v>1763.98</v>
      </c>
      <c r="BG6" s="22">
        <f t="shared" si="7"/>
        <v>1713.34</v>
      </c>
      <c r="BH6" s="22">
        <f t="shared" si="7"/>
        <v>1603.54</v>
      </c>
      <c r="BI6" s="22">
        <f t="shared" si="7"/>
        <v>1435.58</v>
      </c>
      <c r="BJ6" s="22">
        <f t="shared" si="7"/>
        <v>698.55</v>
      </c>
      <c r="BK6" s="22">
        <f t="shared" si="7"/>
        <v>970.36</v>
      </c>
      <c r="BL6" s="22">
        <f t="shared" si="7"/>
        <v>940.22</v>
      </c>
      <c r="BM6" s="22">
        <f t="shared" si="7"/>
        <v>922.05</v>
      </c>
      <c r="BN6" s="22">
        <f t="shared" si="7"/>
        <v>916.17</v>
      </c>
      <c r="BO6" s="21" t="str">
        <f>IF(BO7="","",IF(BO7="-","【-】","【"&amp;SUBSTITUTE(TEXT(BO7,"#,##0.00"),"-","△")&amp;"】"))</f>
        <v>【1,042.45】</v>
      </c>
      <c r="BP6" s="22">
        <f>IF(BP7="",NA(),BP7)</f>
        <v>77.900000000000006</v>
      </c>
      <c r="BQ6" s="22">
        <f t="shared" ref="BQ6:BY6" si="8">IF(BQ7="",NA(),BQ7)</f>
        <v>64.75</v>
      </c>
      <c r="BR6" s="22">
        <f t="shared" si="8"/>
        <v>73.040000000000006</v>
      </c>
      <c r="BS6" s="22">
        <f t="shared" si="8"/>
        <v>69.86</v>
      </c>
      <c r="BT6" s="22">
        <f t="shared" si="8"/>
        <v>69.38</v>
      </c>
      <c r="BU6" s="22">
        <f t="shared" si="8"/>
        <v>73.7</v>
      </c>
      <c r="BV6" s="22">
        <f t="shared" si="8"/>
        <v>64.52</v>
      </c>
      <c r="BW6" s="22">
        <f t="shared" si="8"/>
        <v>66.8</v>
      </c>
      <c r="BX6" s="22">
        <f t="shared" si="8"/>
        <v>64.39</v>
      </c>
      <c r="BY6" s="22">
        <f t="shared" si="8"/>
        <v>63.95</v>
      </c>
      <c r="BZ6" s="21" t="str">
        <f>IF(BZ7="","",IF(BZ7="-","【-】","【"&amp;SUBSTITUTE(TEXT(BZ7,"#,##0.00"),"-","△")&amp;"】"))</f>
        <v>【57.74】</v>
      </c>
      <c r="CA6" s="22">
        <f>IF(CA7="",NA(),CA7)</f>
        <v>143.52000000000001</v>
      </c>
      <c r="CB6" s="22">
        <f t="shared" ref="CB6:CJ6" si="9">IF(CB7="",NA(),CB7)</f>
        <v>172.93</v>
      </c>
      <c r="CC6" s="22">
        <f t="shared" si="9"/>
        <v>152.68</v>
      </c>
      <c r="CD6" s="22">
        <f t="shared" si="9"/>
        <v>160.16</v>
      </c>
      <c r="CE6" s="22">
        <f t="shared" si="9"/>
        <v>158.78</v>
      </c>
      <c r="CF6" s="22">
        <f t="shared" si="9"/>
        <v>261.02</v>
      </c>
      <c r="CG6" s="22">
        <f t="shared" si="9"/>
        <v>270.68</v>
      </c>
      <c r="CH6" s="22">
        <f t="shared" si="9"/>
        <v>268.88</v>
      </c>
      <c r="CI6" s="22">
        <f t="shared" si="9"/>
        <v>258.89999999999998</v>
      </c>
      <c r="CJ6" s="22">
        <f t="shared" si="9"/>
        <v>263.56</v>
      </c>
      <c r="CK6" s="21" t="str">
        <f>IF(CK7="","",IF(CK7="-","【-】","【"&amp;SUBSTITUTE(TEXT(CK7,"#,##0.00"),"-","△")&amp;"】"))</f>
        <v>【285.48】</v>
      </c>
      <c r="CL6" s="22">
        <f>IF(CL7="",NA(),CL7)</f>
        <v>59.65</v>
      </c>
      <c r="CM6" s="22">
        <f t="shared" ref="CM6:CU6" si="10">IF(CM7="",NA(),CM7)</f>
        <v>62.55</v>
      </c>
      <c r="CN6" s="22">
        <f t="shared" si="10"/>
        <v>60</v>
      </c>
      <c r="CO6" s="22">
        <f t="shared" si="10"/>
        <v>63.83</v>
      </c>
      <c r="CP6" s="22">
        <f t="shared" si="10"/>
        <v>64.64</v>
      </c>
      <c r="CQ6" s="22">
        <f t="shared" si="10"/>
        <v>49.01</v>
      </c>
      <c r="CR6" s="22">
        <f t="shared" si="10"/>
        <v>48.86</v>
      </c>
      <c r="CS6" s="22">
        <f t="shared" si="10"/>
        <v>49</v>
      </c>
      <c r="CT6" s="22">
        <f t="shared" si="10"/>
        <v>50.07</v>
      </c>
      <c r="CU6" s="22">
        <f t="shared" si="10"/>
        <v>53.4</v>
      </c>
      <c r="CV6" s="21" t="str">
        <f>IF(CV7="","",IF(CV7="-","【-】","【"&amp;SUBSTITUTE(TEXT(CV7,"#,##0.00"),"-","△")&amp;"】"))</f>
        <v>【53.73】</v>
      </c>
      <c r="CW6" s="22">
        <f>IF(CW7="",NA(),CW7)</f>
        <v>68.05</v>
      </c>
      <c r="CX6" s="22">
        <f t="shared" ref="CX6:DF6" si="11">IF(CX7="",NA(),CX7)</f>
        <v>64.25</v>
      </c>
      <c r="CY6" s="22">
        <f t="shared" si="11"/>
        <v>64.47</v>
      </c>
      <c r="CZ6" s="22">
        <f t="shared" si="11"/>
        <v>59.33</v>
      </c>
      <c r="DA6" s="22">
        <f t="shared" si="11"/>
        <v>60.38</v>
      </c>
      <c r="DB6" s="22">
        <f t="shared" si="11"/>
        <v>76.569999999999993</v>
      </c>
      <c r="DC6" s="22">
        <f t="shared" si="11"/>
        <v>76.48</v>
      </c>
      <c r="DD6" s="22">
        <f t="shared" si="11"/>
        <v>75.64</v>
      </c>
      <c r="DE6" s="22">
        <f t="shared" si="11"/>
        <v>75.7</v>
      </c>
      <c r="DF6" s="22">
        <f t="shared" si="11"/>
        <v>72.53</v>
      </c>
      <c r="DG6" s="21" t="str">
        <f>IF(DG7="","",IF(DG7="-","【-】","【"&amp;SUBSTITUTE(TEXT(DG7,"#,##0.00"),"-","△")&amp;"】"))</f>
        <v>【71.52】</v>
      </c>
      <c r="DH6" s="22">
        <f>IF(DH7="",NA(),DH7)</f>
        <v>4.45</v>
      </c>
      <c r="DI6" s="22">
        <f t="shared" ref="DI6:DQ6" si="12">IF(DI7="",NA(),DI7)</f>
        <v>8.8800000000000008</v>
      </c>
      <c r="DJ6" s="22">
        <f t="shared" si="12"/>
        <v>12.95</v>
      </c>
      <c r="DK6" s="22">
        <f t="shared" si="12"/>
        <v>17.11</v>
      </c>
      <c r="DL6" s="22">
        <f t="shared" si="12"/>
        <v>20.82</v>
      </c>
      <c r="DM6" s="22">
        <f t="shared" si="12"/>
        <v>49.34</v>
      </c>
      <c r="DN6" s="22">
        <f t="shared" si="12"/>
        <v>39.409999999999997</v>
      </c>
      <c r="DO6" s="22">
        <f t="shared" si="12"/>
        <v>41.18</v>
      </c>
      <c r="DP6" s="22">
        <f t="shared" si="12"/>
        <v>42.98</v>
      </c>
      <c r="DQ6" s="22">
        <f t="shared" si="12"/>
        <v>40.46</v>
      </c>
      <c r="DR6" s="21" t="str">
        <f>IF(DR7="","",IF(DR7="-","【-】","【"&amp;SUBSTITUTE(TEXT(DR7,"#,##0.00"),"-","△")&amp;"】"))</f>
        <v>【38.43】</v>
      </c>
      <c r="DS6" s="22">
        <f>IF(DS7="",NA(),DS7)</f>
        <v>39.94</v>
      </c>
      <c r="DT6" s="22">
        <f t="shared" ref="DT6:EB6" si="13">IF(DT7="",NA(),DT7)</f>
        <v>39.94</v>
      </c>
      <c r="DU6" s="22">
        <f t="shared" si="13"/>
        <v>39.94</v>
      </c>
      <c r="DV6" s="22">
        <f t="shared" si="13"/>
        <v>39.94</v>
      </c>
      <c r="DW6" s="22">
        <f t="shared" si="13"/>
        <v>39.94</v>
      </c>
      <c r="DX6" s="22">
        <f t="shared" si="13"/>
        <v>22.75</v>
      </c>
      <c r="DY6" s="22">
        <f t="shared" si="13"/>
        <v>20.97</v>
      </c>
      <c r="DZ6" s="22">
        <f t="shared" si="13"/>
        <v>21.65</v>
      </c>
      <c r="EA6" s="22">
        <f t="shared" si="13"/>
        <v>23.24</v>
      </c>
      <c r="EB6" s="22">
        <f t="shared" si="13"/>
        <v>22.77</v>
      </c>
      <c r="EC6" s="21" t="str">
        <f>IF(EC7="","",IF(EC7="-","【-】","【"&amp;SUBSTITUTE(TEXT(EC7,"#,##0.00"),"-","△")&amp;"】"))</f>
        <v>【19.16】</v>
      </c>
      <c r="ED6" s="21">
        <f>IF(ED7="",NA(),ED7)</f>
        <v>0</v>
      </c>
      <c r="EE6" s="21">
        <f t="shared" ref="EE6:EM6" si="14">IF(EE7="",NA(),EE7)</f>
        <v>0</v>
      </c>
      <c r="EF6" s="21">
        <f t="shared" si="14"/>
        <v>0</v>
      </c>
      <c r="EG6" s="21">
        <f t="shared" si="14"/>
        <v>0</v>
      </c>
      <c r="EH6" s="21">
        <f t="shared" si="14"/>
        <v>0</v>
      </c>
      <c r="EI6" s="22">
        <f t="shared" si="14"/>
        <v>0.43</v>
      </c>
      <c r="EJ6" s="22">
        <f t="shared" si="14"/>
        <v>1.1499999999999999</v>
      </c>
      <c r="EK6" s="22">
        <f t="shared" si="14"/>
        <v>0.28999999999999998</v>
      </c>
      <c r="EL6" s="22">
        <f t="shared" si="14"/>
        <v>0.39</v>
      </c>
      <c r="EM6" s="22">
        <f t="shared" si="14"/>
        <v>0.49</v>
      </c>
      <c r="EN6" s="21" t="str">
        <f>IF(EN7="","",IF(EN7="-","【-】","【"&amp;SUBSTITUTE(TEXT(EN7,"#,##0.00"),"-","△")&amp;"】"))</f>
        <v>【0.49】</v>
      </c>
    </row>
    <row r="7" spans="1:144" s="23" customFormat="1" x14ac:dyDescent="0.15">
      <c r="A7" s="15"/>
      <c r="B7" s="24">
        <v>2023</v>
      </c>
      <c r="C7" s="24">
        <v>53465</v>
      </c>
      <c r="D7" s="24">
        <v>46</v>
      </c>
      <c r="E7" s="24">
        <v>1</v>
      </c>
      <c r="F7" s="24">
        <v>0</v>
      </c>
      <c r="G7" s="24">
        <v>5</v>
      </c>
      <c r="H7" s="24" t="s">
        <v>92</v>
      </c>
      <c r="I7" s="24" t="s">
        <v>93</v>
      </c>
      <c r="J7" s="24" t="s">
        <v>94</v>
      </c>
      <c r="K7" s="24" t="s">
        <v>95</v>
      </c>
      <c r="L7" s="24" t="s">
        <v>96</v>
      </c>
      <c r="M7" s="24" t="s">
        <v>97</v>
      </c>
      <c r="N7" s="25" t="s">
        <v>98</v>
      </c>
      <c r="O7" s="25">
        <v>41.13</v>
      </c>
      <c r="P7" s="25">
        <v>96.64</v>
      </c>
      <c r="Q7" s="25">
        <v>2200</v>
      </c>
      <c r="R7" s="25">
        <v>2819</v>
      </c>
      <c r="S7" s="25">
        <v>282.13</v>
      </c>
      <c r="T7" s="25">
        <v>9.99</v>
      </c>
      <c r="U7" s="25">
        <v>2706</v>
      </c>
      <c r="V7" s="25">
        <v>10.14</v>
      </c>
      <c r="W7" s="25">
        <v>266.86</v>
      </c>
      <c r="X7" s="25">
        <v>108.69</v>
      </c>
      <c r="Y7" s="25">
        <v>101.5</v>
      </c>
      <c r="Z7" s="25">
        <v>102.84</v>
      </c>
      <c r="AA7" s="25">
        <v>105.19</v>
      </c>
      <c r="AB7" s="25">
        <v>103.94</v>
      </c>
      <c r="AC7" s="25">
        <v>105.45</v>
      </c>
      <c r="AD7" s="25">
        <v>103.82</v>
      </c>
      <c r="AE7" s="25">
        <v>105.75</v>
      </c>
      <c r="AF7" s="25">
        <v>105.52</v>
      </c>
      <c r="AG7" s="25">
        <v>103.1</v>
      </c>
      <c r="AH7" s="25">
        <v>103.05</v>
      </c>
      <c r="AI7" s="25">
        <v>0</v>
      </c>
      <c r="AJ7" s="25">
        <v>0</v>
      </c>
      <c r="AK7" s="25">
        <v>0</v>
      </c>
      <c r="AL7" s="25">
        <v>0</v>
      </c>
      <c r="AM7" s="25">
        <v>0</v>
      </c>
      <c r="AN7" s="25">
        <v>29.38</v>
      </c>
      <c r="AO7" s="25">
        <v>31.54</v>
      </c>
      <c r="AP7" s="25">
        <v>31.15</v>
      </c>
      <c r="AQ7" s="25">
        <v>30.01</v>
      </c>
      <c r="AR7" s="25">
        <v>27.32</v>
      </c>
      <c r="AS7" s="25">
        <v>30.22</v>
      </c>
      <c r="AT7" s="25">
        <v>44.07</v>
      </c>
      <c r="AU7" s="25">
        <v>60.29</v>
      </c>
      <c r="AV7" s="25">
        <v>60.68</v>
      </c>
      <c r="AW7" s="25">
        <v>85.42</v>
      </c>
      <c r="AX7" s="25">
        <v>106.7</v>
      </c>
      <c r="AY7" s="25">
        <v>413.82</v>
      </c>
      <c r="AZ7" s="25">
        <v>302.22000000000003</v>
      </c>
      <c r="BA7" s="25">
        <v>263.45</v>
      </c>
      <c r="BB7" s="25">
        <v>249.43</v>
      </c>
      <c r="BC7" s="25">
        <v>217.55</v>
      </c>
      <c r="BD7" s="25">
        <v>179.3</v>
      </c>
      <c r="BE7" s="25">
        <v>1857.57</v>
      </c>
      <c r="BF7" s="25">
        <v>1763.98</v>
      </c>
      <c r="BG7" s="25">
        <v>1713.34</v>
      </c>
      <c r="BH7" s="25">
        <v>1603.54</v>
      </c>
      <c r="BI7" s="25">
        <v>1435.58</v>
      </c>
      <c r="BJ7" s="25">
        <v>698.55</v>
      </c>
      <c r="BK7" s="25">
        <v>970.36</v>
      </c>
      <c r="BL7" s="25">
        <v>940.22</v>
      </c>
      <c r="BM7" s="25">
        <v>922.05</v>
      </c>
      <c r="BN7" s="25">
        <v>916.17</v>
      </c>
      <c r="BO7" s="25">
        <v>1042.45</v>
      </c>
      <c r="BP7" s="25">
        <v>77.900000000000006</v>
      </c>
      <c r="BQ7" s="25">
        <v>64.75</v>
      </c>
      <c r="BR7" s="25">
        <v>73.040000000000006</v>
      </c>
      <c r="BS7" s="25">
        <v>69.86</v>
      </c>
      <c r="BT7" s="25">
        <v>69.38</v>
      </c>
      <c r="BU7" s="25">
        <v>73.7</v>
      </c>
      <c r="BV7" s="25">
        <v>64.52</v>
      </c>
      <c r="BW7" s="25">
        <v>66.8</v>
      </c>
      <c r="BX7" s="25">
        <v>64.39</v>
      </c>
      <c r="BY7" s="25">
        <v>63.95</v>
      </c>
      <c r="BZ7" s="25">
        <v>57.74</v>
      </c>
      <c r="CA7" s="25">
        <v>143.52000000000001</v>
      </c>
      <c r="CB7" s="25">
        <v>172.93</v>
      </c>
      <c r="CC7" s="25">
        <v>152.68</v>
      </c>
      <c r="CD7" s="25">
        <v>160.16</v>
      </c>
      <c r="CE7" s="25">
        <v>158.78</v>
      </c>
      <c r="CF7" s="25">
        <v>261.02</v>
      </c>
      <c r="CG7" s="25">
        <v>270.68</v>
      </c>
      <c r="CH7" s="25">
        <v>268.88</v>
      </c>
      <c r="CI7" s="25">
        <v>258.89999999999998</v>
      </c>
      <c r="CJ7" s="25">
        <v>263.56</v>
      </c>
      <c r="CK7" s="25">
        <v>285.48</v>
      </c>
      <c r="CL7" s="25">
        <v>59.65</v>
      </c>
      <c r="CM7" s="25">
        <v>62.55</v>
      </c>
      <c r="CN7" s="25">
        <v>60</v>
      </c>
      <c r="CO7" s="25">
        <v>63.83</v>
      </c>
      <c r="CP7" s="25">
        <v>64.64</v>
      </c>
      <c r="CQ7" s="25">
        <v>49.01</v>
      </c>
      <c r="CR7" s="25">
        <v>48.86</v>
      </c>
      <c r="CS7" s="25">
        <v>49</v>
      </c>
      <c r="CT7" s="25">
        <v>50.07</v>
      </c>
      <c r="CU7" s="25">
        <v>53.4</v>
      </c>
      <c r="CV7" s="25">
        <v>53.73</v>
      </c>
      <c r="CW7" s="25">
        <v>68.05</v>
      </c>
      <c r="CX7" s="25">
        <v>64.25</v>
      </c>
      <c r="CY7" s="25">
        <v>64.47</v>
      </c>
      <c r="CZ7" s="25">
        <v>59.33</v>
      </c>
      <c r="DA7" s="25">
        <v>60.38</v>
      </c>
      <c r="DB7" s="25">
        <v>76.569999999999993</v>
      </c>
      <c r="DC7" s="25">
        <v>76.48</v>
      </c>
      <c r="DD7" s="25">
        <v>75.64</v>
      </c>
      <c r="DE7" s="25">
        <v>75.7</v>
      </c>
      <c r="DF7" s="25">
        <v>72.53</v>
      </c>
      <c r="DG7" s="25">
        <v>71.52</v>
      </c>
      <c r="DH7" s="25">
        <v>4.45</v>
      </c>
      <c r="DI7" s="25">
        <v>8.8800000000000008</v>
      </c>
      <c r="DJ7" s="25">
        <v>12.95</v>
      </c>
      <c r="DK7" s="25">
        <v>17.11</v>
      </c>
      <c r="DL7" s="25">
        <v>20.82</v>
      </c>
      <c r="DM7" s="25">
        <v>49.34</v>
      </c>
      <c r="DN7" s="25">
        <v>39.409999999999997</v>
      </c>
      <c r="DO7" s="25">
        <v>41.18</v>
      </c>
      <c r="DP7" s="25">
        <v>42.98</v>
      </c>
      <c r="DQ7" s="25">
        <v>40.46</v>
      </c>
      <c r="DR7" s="25">
        <v>38.43</v>
      </c>
      <c r="DS7" s="25">
        <v>39.94</v>
      </c>
      <c r="DT7" s="25">
        <v>39.94</v>
      </c>
      <c r="DU7" s="25">
        <v>39.94</v>
      </c>
      <c r="DV7" s="25">
        <v>39.94</v>
      </c>
      <c r="DW7" s="25">
        <v>39.94</v>
      </c>
      <c r="DX7" s="25">
        <v>22.75</v>
      </c>
      <c r="DY7" s="25">
        <v>20.97</v>
      </c>
      <c r="DZ7" s="25">
        <v>21.65</v>
      </c>
      <c r="EA7" s="25">
        <v>23.24</v>
      </c>
      <c r="EB7" s="25">
        <v>22.77</v>
      </c>
      <c r="EC7" s="25">
        <v>19.16</v>
      </c>
      <c r="ED7" s="25">
        <v>0</v>
      </c>
      <c r="EE7" s="25">
        <v>0</v>
      </c>
      <c r="EF7" s="25">
        <v>0</v>
      </c>
      <c r="EG7" s="25">
        <v>0</v>
      </c>
      <c r="EH7" s="25">
        <v>0</v>
      </c>
      <c r="EI7" s="25">
        <v>0.43</v>
      </c>
      <c r="EJ7" s="25">
        <v>1.1499999999999999</v>
      </c>
      <c r="EK7" s="25">
        <v>0.28999999999999998</v>
      </c>
      <c r="EL7" s="25">
        <v>0.39</v>
      </c>
      <c r="EM7" s="25">
        <v>0.49</v>
      </c>
      <c r="EN7" s="25">
        <v>0.49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生活環境課 環境整備係</cp:lastModifiedBy>
  <dcterms:created xsi:type="dcterms:W3CDTF">2025-01-24T06:44:51Z</dcterms:created>
  <dcterms:modified xsi:type="dcterms:W3CDTF">2025-01-28T01:15:40Z</dcterms:modified>
  <cp:category/>
</cp:coreProperties>
</file>