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v-file-lg\00藤里町\16生活環境課\1699共通\50 下水\【下水道事業】企業会計\35_決算統計、 経営分析\R6（R5決算）\20250122_公営企業に係る「経営比較分析表」の分析等について（依頼）\"/>
    </mc:Choice>
  </mc:AlternateContent>
  <xr:revisionPtr revIDLastSave="0" documentId="13_ncr:1_{60B659C2-4716-4352-8852-590E43FA9E2B}" xr6:coauthVersionLast="45" xr6:coauthVersionMax="45" xr10:uidLastSave="{00000000-0000-0000-0000-000000000000}"/>
  <workbookProtection workbookAlgorithmName="SHA-512" workbookHashValue="qTs37FPKSscv4OmQj+NxH8dUno0CDs7Avy9NqFvmuqZEIemD73+MbsGNKhnJXSnTJfzDz48pEemM4qLuPqgGOw==" workbookSaltValue="DOd4tZXJiskl7CkdWcyAE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I10" i="4"/>
  <c r="P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<sst xmlns="http://schemas.openxmlformats.org/spreadsheetml/2006/main" count="247" uniqueCount="119">
  <si>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</si>
  <si>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</si>
  <si>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</si>
  <si>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</si>
  <si>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</si>
  <si>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</si>
  <si>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</si>
  <si>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</si>
  <si>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</si>
  <si>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</si>
  <si>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</si>
  <si>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</si>
  <si>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</si>
  <si>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</si>
  <si>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</si>
  <si>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</si>
  <si>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</si>
  <si>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</si>
  <si>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</si>
  <si>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</si>
  <si>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</si>
  <si>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</si>
  <si>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</si>
  <si>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</si>
  <si>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</si>
  <si>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</si>
  <si>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</si>
  <si>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</si>
  <si>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</si>
  <si>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</si>
  <si>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</si>
  <si>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</si>
  <si>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</si>
  <si>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</si>
  <si>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</si>
  <si>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</si>
  <si>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</si>
  <si>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</si>
  <si>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</si>
  <si>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</si>
  <si>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</si>
  <si>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</si>
  <si>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</si>
  <si>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</si>
  <si>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</si>
  <si>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</si>
  <si>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</si>
  <si>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</si>
  <si>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</si>
  <si>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</si>
  <si>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</si>
  <si>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</si>
  <si>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</si>
  <si>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</si>
  <si>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</si>
  <si>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</si>
  <si>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</si>
  <si>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</si>
  <si>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</si>
  <si>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</si>
  <si>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</si>
  <si>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</si>
  <si>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</si>
  <si>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</si>
  <si>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</si>
  <si>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</si>
  <si>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</si>
  <si>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</si>
  <si>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</si>
  <si>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</si>
  <si>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</si>
  <si>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</si>
  <si>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</si>
  <si>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</si>
  <si>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</si>
  <si>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</si>
  <si>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</si>
  <si>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</si>
  <si>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</si>
  <si>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</si>
  <si>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</si>
  <si>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</si>
  <si>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</si>
  <si>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</si>
  <si>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</si>
  <si>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</si>
  <si>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</si>
  <si>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</si>
  <si>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</si>
  <si>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</si>
  <si>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</si>
  <si>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</si>
  <si>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</si>
  <si>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</si>
  <si>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</si>
  <si>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</si>
  <si>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</si>
  <si>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</si>
  <si>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藤里町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</si>
  <si>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</si>
  <si>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</si>
  <si>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</si>
  <si>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</si>
  <si>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</si>
  <si>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</si>
  <si>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</si>
  <si>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</si>
  <si>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</si>
  <si>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</si>
  <si>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</si>
  <si>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</si>
  <si>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</si>
  <si>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</si>
  <si>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</si>
  <si>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</si>
  <si>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</si>
  <si>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①収益的収支比率は、比較的高い水準となっているものの、人口減少に伴い料金収入の減少が予想されることから、使用料の見直しについて検討する必要がある。
④企業債残高対事業規模比率は、新規借入れがないため減少傾向にあるが、人口減少に伴い営業収益の減少が見込まれる。
⑤経費回収率は、40.31％と前年度からわずかに増加したものの、汚水処理に係る費用を使用料以外の収入により賄っている状況が続いていることから、適正な使用料収入の確保と費用削減が求められる。
⑥汚水処理原価は、人口減少に伴う使用料収入及び年間有収水量の減少により、類似団体平均値より高くなっている。
⑦施設利用率は、処理区域における人口増加は見込めず、継続的な人口減少が予想されることから、横ばい若しくは低下することが懸念される。
⑧水洗化率は、供用開始時から町独自の各種助成制度を運用しており、類似団体平均値より高い比率となっており、今後も維持できる見込みである。</t>
    <rPh sb="10" eb="12">
      <t>ヒカク</t>
    </rPh>
    <rPh sb="12" eb="13">
      <t>テキ</t>
    </rPh>
    <rPh sb="13" eb="14">
      <t>タカ</t>
    </rPh>
    <rPh sb="15" eb="17">
      <t>スイジュン</t>
    </rPh>
    <rPh sb="32" eb="33">
      <t>トモナ</t>
    </rPh>
    <rPh sb="99" eb="103">
      <t>ゲンショウケイコウ</t>
    </rPh>
    <rPh sb="145" eb="148">
      <t>ゼンネンド</t>
    </rPh>
    <rPh sb="154" eb="156">
      <t>ゾウカ</t>
    </rPh>
    <rPh sb="201" eb="203">
      <t>テキセイ</t>
    </rPh>
    <rPh sb="207" eb="209">
      <t>シュウニュウ</t>
    </rPh>
    <rPh sb="210" eb="212">
      <t>カクホ</t>
    </rPh>
    <rPh sb="213" eb="217">
      <t>ヒヨウサクゲン</t>
    </rPh>
    <rPh sb="218" eb="219">
      <t>モト</t>
    </rPh>
    <rPh sb="265" eb="268">
      <t>ヘイキンチ</t>
    </rPh>
    <rPh sb="287" eb="291">
      <t>ショリクイキ</t>
    </rPh>
    <rPh sb="295" eb="299">
      <t>ジンコウゾウカ</t>
    </rPh>
    <rPh sb="300" eb="302">
      <t>ミコ</t>
    </rPh>
    <rPh sb="370" eb="372">
      <t>ウンヨウ</t>
    </rPh>
    <rPh sb="381" eb="384">
      <t>ヘイキンチ</t>
    </rPh>
    <rPh sb="388" eb="390">
      <t>ヒリツ</t>
    </rPh>
    <rPh sb="405" eb="407">
      <t>ミコ</t>
    </rPh>
    <phoneticPr fontId="4"/>
  </si>
  <si>
    <t>　特定地域生活排水処理事業は、平成15年度に着手し、平成22年度に事業完了している比較的新しい施設となっている。現時点では浄化槽について耐用年数を考慮する状況ではないものの、長期的な視点で更新費用等について計画検討する必要がある。</t>
    <rPh sb="33" eb="35">
      <t>ジギョウ</t>
    </rPh>
    <phoneticPr fontId="4"/>
  </si>
  <si>
    <t>　総事業費としては大きな変化はないが、戸別の合併浄化槽であるため維持修繕費を縮減することは難しい。しかし、長期的な視点で今後の修繕等を考慮し、事業経営について検討する必要がある。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</si>
</sst>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2-484E-B5E2-26E68C8AC2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92-484E-B5E2-26E68C8AC2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c:v>
                </c:pt>
                <c:pt idx="1">
                  <c:v>50</c:v>
                </c:pt>
                <c:pt idx="2">
                  <c:v>50</c:v>
                </c:pt>
                <c:pt idx="3">
                  <c:v>42.42</c:v>
                </c:pt>
                <c:pt idx="4">
                  <c:v>34.340000000000003</c:v>
                </c:pt>
              </c:numCache>
            </c:numRef>
          </c:val>
          <c:extLst>
            <c:ext xmlns:c16="http://schemas.microsoft.com/office/drawing/2014/chart" uri="{C3380CC4-5D6E-409C-BE32-E72D297353CC}">
              <c16:uniqueId val="{00000000-4AE6-4653-BD29-2CA3232190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4AE6-4653-BD29-2CA3232190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3A4-4937-85D6-F3D63953CD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13A4-4937-85D6-F3D63953CD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82.17</c:v>
                </c:pt>
                <c:pt idx="1">
                  <c:v>82.53</c:v>
                </c:pt>
                <c:pt idx="2">
                  <c:v>93.88</c:v>
                </c:pt>
                <c:pt idx="3">
                  <c:v>101.21</c:v>
                </c:pt>
                <c:pt idx="4">
                  <c:v>93.22</c:v>
                </c:pt>
              </c:numCache>
            </c:numRef>
          </c:val>
          <c:extLst>
            <c:ext xmlns:c16="http://schemas.microsoft.com/office/drawing/2014/chart" uri="{C3380CC4-5D6E-409C-BE32-E72D297353CC}">
              <c16:uniqueId val="{00000000-86DC-4ADE-98DC-F0D19EC023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C-4ADE-98DC-F0D19EC023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4-4AA8-82BA-E44F8EF6A9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4-4AA8-82BA-E44F8EF6A9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D7-45B3-A964-105C433EAE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D7-45B3-A964-105C433EAE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05-4E27-8184-9FEFF25852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5-4E27-8184-9FEFF25852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6-4588-B364-8BA7FF540D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6-4588-B364-8BA7FF540D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357.06</c:v>
                </c:pt>
                <c:pt idx="1">
                  <c:v>338.18</c:v>
                </c:pt>
                <c:pt idx="2">
                  <c:v>322</c:v>
                </c:pt>
                <c:pt idx="3">
                  <c:v>313.24</c:v>
                </c:pt>
                <c:pt idx="4">
                  <c:v>303.48</c:v>
                </c:pt>
              </c:numCache>
            </c:numRef>
          </c:val>
          <c:extLst>
            <c:ext xmlns:c16="http://schemas.microsoft.com/office/drawing/2014/chart" uri="{C3380CC4-5D6E-409C-BE32-E72D297353CC}">
              <c16:uniqueId val="{00000000-560F-48F8-8F5B-6C543843B7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560F-48F8-8F5B-6C543843B7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41.88</c:v>
                </c:pt>
                <c:pt idx="1">
                  <c:v>37.71</c:v>
                </c:pt>
                <c:pt idx="2">
                  <c:v>37.35</c:v>
                </c:pt>
                <c:pt idx="3">
                  <c:v>38.200000000000003</c:v>
                </c:pt>
                <c:pt idx="4">
                  <c:v>40.31</c:v>
                </c:pt>
              </c:numCache>
            </c:numRef>
          </c:val>
          <c:extLst>
            <c:ext xmlns:c16="http://schemas.microsoft.com/office/drawing/2014/chart" uri="{C3380CC4-5D6E-409C-BE32-E72D297353CC}">
              <c16:uniqueId val="{00000000-3924-4B1C-A5EE-756E79647D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3924-4B1C-A5EE-756E79647D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371.92</c:v>
                </c:pt>
                <c:pt idx="1">
                  <c:v>426.93</c:v>
                </c:pt>
                <c:pt idx="2">
                  <c:v>429.83</c:v>
                </c:pt>
                <c:pt idx="3">
                  <c:v>427.27</c:v>
                </c:pt>
                <c:pt idx="4">
                  <c:v>478.55</c:v>
                </c:pt>
              </c:numCache>
            </c:numRef>
          </c:val>
          <c:extLst>
            <c:ext xmlns:c16="http://schemas.microsoft.com/office/drawing/2014/chart" uri="{C3380CC4-5D6E-409C-BE32-E72D297353CC}">
              <c16:uniqueId val="{00000000-5CD2-4084-B8F6-06D83AF6CD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CD2-4084-B8F6-06D83AF6CD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秋田県　藤里町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特定地域生活排水処理</v>
      </c>
      <c r="Q8" s="59"/>
      <c r="R8" s="59"/>
      <c r="S8" s="59"/>
      <c r="T8" s="59"/>
      <c r="U8" s="59"/>
      <c r="V8" s="59"/>
      <c r="W8" s="59" t="str">
        <f>データ!L6</f>
        <v>K2</v>
      </c>
      <c r="X8" s="59"/>
      <c r="Y8" s="59"/>
      <c r="Z8" s="59"/>
      <c r="AA8" s="59"/>
      <c r="AB8" s="59"/>
      <c r="AC8" s="59"/>
      <c r="AD8" s="60" t="str">
        <f>データ!$M$6</f>
        <v>非設置</v>
      </c>
      <c r="AE8" s="60"/>
      <c r="AF8" s="60"/>
      <c r="AG8" s="60"/>
      <c r="AH8" s="60"/>
      <c r="AI8" s="60"/>
      <c r="AJ8" s="60"/>
      <c r="AK8" s="3"/>
      <c r="AL8" s="48">
        <f>データ!S6</f>
        <v>2819</v>
      </c>
      <c r="AM8" s="48"/>
      <c r="AN8" s="48"/>
      <c r="AO8" s="48"/>
      <c r="AP8" s="48"/>
      <c r="AQ8" s="48"/>
      <c r="AR8" s="48"/>
      <c r="AS8" s="48"/>
      <c r="AT8" s="47">
        <f>データ!T6</f>
        <v>282.13</v>
      </c>
      <c r="AU8" s="47"/>
      <c r="AV8" s="47"/>
      <c r="AW8" s="47"/>
      <c r="AX8" s="47"/>
      <c r="AY8" s="47"/>
      <c r="AZ8" s="47"/>
      <c r="BA8" s="47"/>
      <c r="BB8" s="47">
        <f>データ!U6</f>
        <v>9.99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11.32</v>
      </c>
      <c r="Q10" s="47"/>
      <c r="R10" s="47"/>
      <c r="S10" s="47"/>
      <c r="T10" s="47"/>
      <c r="U10" s="47"/>
      <c r="V10" s="47"/>
      <c r="W10" s="47">
        <f>データ!Q6</f>
        <v>100</v>
      </c>
      <c r="X10" s="47"/>
      <c r="Y10" s="47"/>
      <c r="Z10" s="47"/>
      <c r="AA10" s="47"/>
      <c r="AB10" s="47"/>
      <c r="AC10" s="47"/>
      <c r="AD10" s="48">
        <f>データ!R6</f>
        <v>4510</v>
      </c>
      <c r="AE10" s="48"/>
      <c r="AF10" s="48"/>
      <c r="AG10" s="48"/>
      <c r="AH10" s="48"/>
      <c r="AI10" s="48"/>
      <c r="AJ10" s="48"/>
      <c r="AK10" s="2"/>
      <c r="AL10" s="48">
        <f>データ!V6</f>
        <v>317</v>
      </c>
      <c r="AM10" s="48"/>
      <c r="AN10" s="48"/>
      <c r="AO10" s="48"/>
      <c r="AP10" s="48"/>
      <c r="AQ10" s="48"/>
      <c r="AR10" s="48"/>
      <c r="AS10" s="48"/>
      <c r="AT10" s="47">
        <f>データ!W6</f>
        <v>0.77</v>
      </c>
      <c r="AU10" s="47"/>
      <c r="AV10" s="47"/>
      <c r="AW10" s="47"/>
      <c r="AX10" s="47"/>
      <c r="AY10" s="47"/>
      <c r="AZ10" s="47"/>
      <c r="BA10" s="47"/>
      <c r="BB10" s="47">
        <f>データ!X6</f>
        <v>411.69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zOMRT/fFYDPe+hxXvFuh2zYk/POAKE4KlP3TOjuUmbkasFpLUjNp6bMH4HI5JWGB/0HhVjQPh42BC8Un9pzsIQ==" saltValue="cN6qSRRHinSmRkXmRPzc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53465</v>
      </c>
      <c r="D6" s="19">
        <f t="shared" si="3"/>
        <v>47</v>
      </c>
      <c r="E6" s="19">
        <f t="shared" si="3"/>
        <v>18</v>
      </c>
      <c r="F6" s="19">
        <f t="shared" si="3"/>
        <v>0</v>
      </c>
      <c r="G6" s="19">
        <f t="shared" si="3"/>
        <v>0</v>
      </c>
      <c r="H6" s="19" t="str">
        <f t="shared" si="3"/>
        <v>秋田県　藤里町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11.32</v>
      </c>
      <c r="Q6" s="20">
        <f t="shared" si="3"/>
        <v>100</v>
      </c>
      <c r="R6" s="20">
        <f t="shared" si="3"/>
        <v>4510</v>
      </c>
      <c r="S6" s="20">
        <f t="shared" si="3"/>
        <v>2819</v>
      </c>
      <c r="T6" s="20">
        <f t="shared" si="3"/>
        <v>282.13</v>
      </c>
      <c r="U6" s="20">
        <f t="shared" si="3"/>
        <v>9.99</v>
      </c>
      <c r="V6" s="20">
        <f t="shared" si="3"/>
        <v>317</v>
      </c>
      <c r="W6" s="20">
        <f t="shared" si="3"/>
        <v>0.77</v>
      </c>
      <c r="X6" s="20">
        <f t="shared" si="3"/>
        <v>411.69</v>
      </c>
      <c r="Y6" s="21">
        <f>IF(Y7="",NA(),Y7)</f>
        <v>82.17</v>
      </c>
      <c r="Z6" s="21">
        <f t="shared" ref="Z6:AH6" si="4">IF(Z7="",NA(),Z7)</f>
        <v>82.53</v>
      </c>
      <c r="AA6" s="21">
        <f t="shared" si="4"/>
        <v>93.88</v>
      </c>
      <c r="AB6" s="21">
        <f t="shared" si="4"/>
        <v>101.21</v>
      </c>
      <c r="AC6" s="21">
        <f t="shared" si="4"/>
        <v>93.22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357.06</v>
      </c>
      <c r="BG6" s="21">
        <f t="shared" ref="BG6:BO6" si="7">IF(BG7="",NA(),BG7)</f>
        <v>338.18</v>
      </c>
      <c r="BH6" s="21">
        <f t="shared" si="7"/>
        <v>322</v>
      </c>
      <c r="BI6" s="21">
        <f t="shared" si="7"/>
        <v>313.24</v>
      </c>
      <c r="BJ6" s="21">
        <f t="shared" si="7"/>
        <v>303.48</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41.88</v>
      </c>
      <c r="BR6" s="21">
        <f t="shared" ref="BR6:BZ6" si="8">IF(BR7="",NA(),BR7)</f>
        <v>37.71</v>
      </c>
      <c r="BS6" s="21">
        <f t="shared" si="8"/>
        <v>37.35</v>
      </c>
      <c r="BT6" s="21">
        <f t="shared" si="8"/>
        <v>38.200000000000003</v>
      </c>
      <c r="BU6" s="21">
        <f t="shared" si="8"/>
        <v>40.31</v>
      </c>
      <c r="BV6" s="21">
        <f t="shared" si="8"/>
        <v>62.5</v>
      </c>
      <c r="BW6" s="21">
        <f t="shared" si="8"/>
        <v>60.59</v>
      </c>
      <c r="BX6" s="21">
        <f t="shared" si="8"/>
        <v>60</v>
      </c>
      <c r="BY6" s="21">
        <f t="shared" si="8"/>
        <v>59.01</v>
      </c>
      <c r="BZ6" s="21">
        <f t="shared" si="8"/>
        <v>56.06</v>
      </c>
      <c r="CA6" s="20" t="str">
        <f>IF(CA7="","",IF(CA7="-","【-】","【"&amp;SUBSTITUTE(TEXT(CA7,"#,##0.00"),"-","△")&amp;"】"))</f>
        <v>【53.65】</v>
      </c>
      <c r="CB6" s="21">
        <f>IF(CB7="",NA(),CB7)</f>
        <v>371.92</v>
      </c>
      <c r="CC6" s="21">
        <f t="shared" ref="CC6:CK6" si="9">IF(CC7="",NA(),CC7)</f>
        <v>426.93</v>
      </c>
      <c r="CD6" s="21">
        <f t="shared" si="9"/>
        <v>429.83</v>
      </c>
      <c r="CE6" s="21">
        <f t="shared" si="9"/>
        <v>427.27</v>
      </c>
      <c r="CF6" s="21">
        <f t="shared" si="9"/>
        <v>478.55</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50</v>
      </c>
      <c r="CN6" s="21">
        <f t="shared" ref="CN6:CV6" si="10">IF(CN7="",NA(),CN7)</f>
        <v>50</v>
      </c>
      <c r="CO6" s="21">
        <f t="shared" si="10"/>
        <v>50</v>
      </c>
      <c r="CP6" s="21">
        <f t="shared" si="10"/>
        <v>42.42</v>
      </c>
      <c r="CQ6" s="21">
        <f t="shared" si="10"/>
        <v>34.340000000000003</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53465</v>
      </c>
      <c r="D7" s="23">
        <v>47</v>
      </c>
      <c r="E7" s="23">
        <v>18</v>
      </c>
      <c r="F7" s="23">
        <v>0</v>
      </c>
      <c r="G7" s="23">
        <v>0</v>
      </c>
      <c r="H7" s="23" t="s">
        <v>98</v>
      </c>
      <c r="I7" s="23" t="s">
        <v>99</v>
      </c>
      <c r="J7" s="23" t="s">
        <v>100</v>
      </c>
      <c r="K7" s="23" t="s">
        <v>101</v>
      </c>
      <c r="L7" s="23" t="s">
        <v>102</v>
      </c>
      <c r="M7" s="23" t="s">
        <v>103</v>
      </c>
      <c r="N7" s="24" t="s">
        <v>104</v>
      </c>
      <c r="O7" s="24" t="s">
        <v>105</v>
      </c>
      <c r="P7" s="24">
        <v>11.32</v>
      </c>
      <c r="Q7" s="24">
        <v>100</v>
      </c>
      <c r="R7" s="24">
        <v>4510</v>
      </c>
      <c r="S7" s="24">
        <v>2819</v>
      </c>
      <c r="T7" s="24">
        <v>282.13</v>
      </c>
      <c r="U7" s="24">
        <v>9.99</v>
      </c>
      <c r="V7" s="24">
        <v>317</v>
      </c>
      <c r="W7" s="24">
        <v>0.77</v>
      </c>
      <c r="X7" s="24">
        <v>411.69</v>
      </c>
      <c r="Y7" s="24">
        <v>82.17</v>
      </c>
      <c r="Z7" s="24">
        <v>82.53</v>
      </c>
      <c r="AA7" s="24">
        <v>93.88</v>
      </c>
      <c r="AB7" s="24">
        <v>101.21</v>
      </c>
      <c r="AC7" s="24">
        <v>93.22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357.06</v>
      </c>
      <c r="BG7" s="24">
        <v>338.18</v>
      </c>
      <c r="BH7" s="24">
        <v>322</v>
      </c>
      <c r="BI7" s="24">
        <v>313.24</v>
      </c>
      <c r="BJ7" s="24">
        <v>303.48</v>
      </c>
      <c r="BK7" s="24">
        <v>270.57</v>
      </c>
      <c r="BL7" s="24">
        <v>294.27</v>
      </c>
      <c r="BM7" s="24">
        <v>294.08999999999997</v>
      </c>
      <c r="BN7" s="24">
        <v>294.08999999999997</v>
      </c>
      <c r="BO7" s="24">
        <v>338.47</v>
      </c>
      <c r="BP7" s="24">
        <v>349.83</v>
      </c>
      <c r="BQ7" s="24">
        <v>41.88</v>
      </c>
      <c r="BR7" s="24">
        <v>37.71</v>
      </c>
      <c r="BS7" s="24">
        <v>37.35</v>
      </c>
      <c r="BT7" s="24">
        <v>38.200000000000003</v>
      </c>
      <c r="BU7" s="24">
        <v>40.31</v>
      </c>
      <c r="BV7" s="24">
        <v>62.5</v>
      </c>
      <c r="BW7" s="24">
        <v>60.59</v>
      </c>
      <c r="BX7" s="24">
        <v>60</v>
      </c>
      <c r="BY7" s="24">
        <v>59.01</v>
      </c>
      <c r="BZ7" s="24">
        <v>56.06</v>
      </c>
      <c r="CA7" s="24">
        <v>53.65</v>
      </c>
      <c r="CB7" s="24">
        <v>371.92</v>
      </c>
      <c r="CC7" s="24">
        <v>426.93</v>
      </c>
      <c r="CD7" s="24">
        <v>429.83</v>
      </c>
      <c r="CE7" s="24">
        <v>427.27</v>
      </c>
      <c r="CF7" s="24">
        <v>478.55</v>
      </c>
      <c r="CG7" s="24">
        <v>269.33</v>
      </c>
      <c r="CH7" s="24">
        <v>280.23</v>
      </c>
      <c r="CI7" s="24">
        <v>282.70999999999998</v>
      </c>
      <c r="CJ7" s="24">
        <v>291.82</v>
      </c>
      <c r="CK7" s="24">
        <v>304.36</v>
      </c>
      <c r="CL7" s="24">
        <v>307.86</v>
      </c>
      <c r="CM7" s="24">
        <v>50</v>
      </c>
      <c r="CN7" s="24">
        <v>50</v>
      </c>
      <c r="CO7" s="24">
        <v>50</v>
      </c>
      <c r="CP7" s="24">
        <v>42.42</v>
      </c>
      <c r="CQ7" s="24">
        <v>34.340000000000003</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 環境整備係</cp:lastModifiedBy>
  <dcterms:created xsi:type="dcterms:W3CDTF">2025-01-24T07:39:57Z</dcterms:created>
  <dcterms:modified xsi:type="dcterms:W3CDTF">2025-01-28T01:24:02Z</dcterms:modified>
  <cp:category/>
</cp:coreProperties>
</file>